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4\Erhebung 2025\"/>
    </mc:Choice>
  </mc:AlternateContent>
  <xr:revisionPtr revIDLastSave="0" documentId="13_ncr:1_{927250D4-3691-4438-A625-1A23B690BE48}" xr6:coauthVersionLast="36" xr6:coauthVersionMax="36" xr10:uidLastSave="{00000000-0000-0000-0000-000000000000}"/>
  <bookViews>
    <workbookView xWindow="0" yWindow="0" windowWidth="25200" windowHeight="11772" xr2:uid="{00000000-000D-0000-FFFF-FFFF00000000}"/>
  </bookViews>
  <sheets>
    <sheet name="(1) Stammdaten" sheetId="9" r:id="rId1"/>
    <sheet name="(2) Auszubildende - Studierende" sheetId="14" r:id="rId2"/>
    <sheet name="Liste SVERWEIS" sheetId="15" state="hidden" r:id="rId3"/>
    <sheet name="(3) Einverständniserklärung" sheetId="8" r:id="rId4"/>
    <sheet name="(4) Ausfüllhinweise" sheetId="2" r:id="rId5"/>
    <sheet name="Drop Down" sheetId="4" state="hidden" r:id="rId6"/>
  </sheets>
  <definedNames>
    <definedName name="_xlnm.Print_Area" localSheetId="0">'(1) Stammdaten'!$A$1:$F$46</definedName>
    <definedName name="_xlnm.Print_Area" localSheetId="1">'(2) Auszubildende - Studierende'!$B$2:$N$57</definedName>
    <definedName name="_xlnm.Print_Area" localSheetId="3">'(3) Einverständniserklärung'!$A$1:$I$37</definedName>
    <definedName name="IK">'(1) Stammdaten'!$C$16</definedName>
    <definedName name="monatlicher_Pauschalbetrag_2025">'Liste SVERWEIS'!$Y$3</definedName>
    <definedName name="Name_Einrichtung">'(1) Stammdaten'!$C$18</definedName>
    <definedName name="Name_Tr">'(1) Stammdaten'!$C$25</definedName>
  </definedNames>
  <calcPr calcId="191029"/>
</workbook>
</file>

<file path=xl/calcChain.xml><?xml version="1.0" encoding="utf-8"?>
<calcChain xmlns="http://schemas.openxmlformats.org/spreadsheetml/2006/main">
  <c r="K17" i="14" l="1"/>
  <c r="D19" i="8" l="1"/>
  <c r="D16" i="8"/>
  <c r="D4" i="14"/>
  <c r="D3" i="14"/>
  <c r="D2" i="14"/>
  <c r="E48" i="14" l="1"/>
  <c r="E49" i="14"/>
  <c r="E50" i="14"/>
  <c r="E51" i="14"/>
  <c r="E52" i="14"/>
  <c r="E53" i="14"/>
  <c r="E54" i="14"/>
  <c r="E55" i="14"/>
  <c r="E56" i="14"/>
  <c r="E57" i="14"/>
  <c r="D49" i="14"/>
  <c r="D50" i="14"/>
  <c r="D51" i="14"/>
  <c r="D52" i="14"/>
  <c r="D53" i="14"/>
  <c r="D54" i="14"/>
  <c r="D55" i="14"/>
  <c r="D56" i="14"/>
  <c r="D57" i="14"/>
  <c r="D48" i="14"/>
  <c r="C49" i="14"/>
  <c r="C50" i="14"/>
  <c r="C51" i="14"/>
  <c r="J51" i="14" s="1"/>
  <c r="C52" i="14"/>
  <c r="C53" i="14"/>
  <c r="C54" i="14"/>
  <c r="C55" i="14"/>
  <c r="C56" i="14"/>
  <c r="J56" i="14" s="1"/>
  <c r="C57" i="14"/>
  <c r="C48" i="14"/>
  <c r="J57" i="14" l="1"/>
  <c r="J49" i="14"/>
  <c r="J53" i="14"/>
  <c r="J50" i="14"/>
  <c r="J54" i="14"/>
  <c r="J52" i="14"/>
  <c r="J55" i="14"/>
  <c r="J48" i="14"/>
  <c r="C34" i="14"/>
  <c r="C35" i="14"/>
  <c r="C36" i="14"/>
  <c r="C37" i="14"/>
  <c r="C33" i="14"/>
  <c r="D27" i="14"/>
  <c r="D28" i="14"/>
  <c r="D29" i="14"/>
  <c r="D26" i="14"/>
  <c r="C27" i="14"/>
  <c r="C28" i="14"/>
  <c r="C29" i="14"/>
  <c r="C26" i="14"/>
  <c r="D18" i="14"/>
  <c r="D19" i="14"/>
  <c r="D20" i="14"/>
  <c r="D21" i="14"/>
  <c r="D22" i="14"/>
  <c r="D17" i="14"/>
  <c r="C18" i="14"/>
  <c r="C19" i="14"/>
  <c r="C20" i="14"/>
  <c r="C21" i="14"/>
  <c r="C22" i="14"/>
  <c r="C17" i="14"/>
  <c r="C9" i="14"/>
  <c r="C10" i="14"/>
  <c r="C11" i="14"/>
  <c r="C12" i="14"/>
  <c r="C13" i="14"/>
  <c r="C8" i="14"/>
  <c r="R44" i="14" l="1"/>
  <c r="Q44" i="14"/>
  <c r="P44" i="14"/>
  <c r="K44" i="14" s="1"/>
  <c r="L44" i="14" s="1"/>
  <c r="R43" i="14"/>
  <c r="Q43" i="14"/>
  <c r="P43" i="14"/>
  <c r="R42" i="14"/>
  <c r="Q42" i="14"/>
  <c r="P42" i="14"/>
  <c r="R41" i="14"/>
  <c r="Q41" i="14"/>
  <c r="P41" i="14"/>
  <c r="H37" i="14"/>
  <c r="I37" i="14" s="1"/>
  <c r="H36" i="14"/>
  <c r="I36" i="14" s="1"/>
  <c r="J36" i="14" s="1"/>
  <c r="H35" i="14"/>
  <c r="I35" i="14" s="1"/>
  <c r="H34" i="14"/>
  <c r="I34" i="14" s="1"/>
  <c r="J34" i="14" s="1"/>
  <c r="H33" i="14"/>
  <c r="I33" i="14" s="1"/>
  <c r="L29" i="14"/>
  <c r="K29" i="14"/>
  <c r="M29" i="14" s="1"/>
  <c r="N29" i="14" s="1"/>
  <c r="L28" i="14"/>
  <c r="K28" i="14"/>
  <c r="L27" i="14"/>
  <c r="K27" i="14"/>
  <c r="M27" i="14" s="1"/>
  <c r="L26" i="14"/>
  <c r="K26" i="14"/>
  <c r="K22" i="14"/>
  <c r="L22" i="14"/>
  <c r="M22" i="14" s="1"/>
  <c r="K21" i="14"/>
  <c r="L21" i="14" s="1"/>
  <c r="M21" i="14" s="1"/>
  <c r="K20" i="14"/>
  <c r="K19" i="14"/>
  <c r="L19" i="14" s="1"/>
  <c r="M19" i="14" s="1"/>
  <c r="K18" i="14"/>
  <c r="G10" i="14"/>
  <c r="H10" i="14" s="1"/>
  <c r="G9" i="14"/>
  <c r="H9" i="14" s="1"/>
  <c r="K41" i="14" l="1"/>
  <c r="L41" i="14" s="1"/>
  <c r="K43" i="14"/>
  <c r="L43" i="14" s="1"/>
  <c r="K42" i="14"/>
  <c r="L42" i="14" s="1"/>
  <c r="J33" i="14"/>
  <c r="J37" i="14"/>
  <c r="N27" i="14"/>
  <c r="J35" i="14"/>
  <c r="G13" i="14"/>
  <c r="H13" i="14" s="1"/>
  <c r="M28" i="14"/>
  <c r="N28" i="14" s="1"/>
  <c r="G8" i="14"/>
  <c r="H8" i="14" s="1"/>
  <c r="G11" i="14"/>
  <c r="H11" i="14" s="1"/>
  <c r="L18" i="14"/>
  <c r="M18" i="14" s="1"/>
  <c r="L20" i="14"/>
  <c r="M20" i="14" s="1"/>
  <c r="M26" i="14"/>
  <c r="N26" i="14" s="1"/>
  <c r="G12" i="14"/>
  <c r="H12" i="14" s="1"/>
  <c r="L17" i="14"/>
  <c r="M1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VPN</author>
  </authors>
  <commentList>
    <comment ref="C8" authorId="0" shapeId="0" xr:uid="{B8252FB3-FE4A-4F66-9E02-D6BC005FC079}">
      <text>
        <r>
          <rPr>
            <b/>
            <sz val="9"/>
            <color indexed="81"/>
            <rFont val="Segoe UI"/>
            <family val="2"/>
          </rPr>
          <t>Automatische Berechnung</t>
        </r>
        <r>
          <rPr>
            <sz val="9"/>
            <color indexed="81"/>
            <rFont val="Segoe UI"/>
            <family val="2"/>
          </rPr>
          <t xml:space="preserve">
</t>
        </r>
      </text>
    </comment>
    <comment ref="G8" authorId="0" shapeId="0" xr:uid="{2F994BF7-0C84-4116-808A-455F2C28198C}">
      <text>
        <r>
          <rPr>
            <b/>
            <sz val="9"/>
            <color indexed="81"/>
            <rFont val="Segoe UI"/>
            <family val="2"/>
          </rPr>
          <t>Automatische Berechnung</t>
        </r>
        <r>
          <rPr>
            <sz val="9"/>
            <color indexed="81"/>
            <rFont val="Segoe UI"/>
            <family val="2"/>
          </rPr>
          <t xml:space="preserve">
</t>
        </r>
      </text>
    </comment>
    <comment ref="H8" authorId="0" shapeId="0" xr:uid="{6D2BFB86-E0A1-4D61-9354-FD5713F107A5}">
      <text>
        <r>
          <rPr>
            <b/>
            <sz val="9"/>
            <color indexed="81"/>
            <rFont val="Segoe UI"/>
            <family val="2"/>
          </rPr>
          <t>Automatische Berechnung</t>
        </r>
        <r>
          <rPr>
            <sz val="9"/>
            <color indexed="81"/>
            <rFont val="Segoe UI"/>
            <family val="2"/>
          </rPr>
          <t xml:space="preserve">
</t>
        </r>
      </text>
    </comment>
    <comment ref="C9" authorId="0" shapeId="0" xr:uid="{1393243B-52AA-4F24-B429-A81DEF0B2712}">
      <text>
        <r>
          <rPr>
            <b/>
            <sz val="9"/>
            <color indexed="81"/>
            <rFont val="Segoe UI"/>
            <family val="2"/>
          </rPr>
          <t>Automatische Berechnung</t>
        </r>
        <r>
          <rPr>
            <sz val="9"/>
            <color indexed="81"/>
            <rFont val="Segoe UI"/>
            <family val="2"/>
          </rPr>
          <t xml:space="preserve">
</t>
        </r>
      </text>
    </comment>
    <comment ref="G9" authorId="0" shapeId="0" xr:uid="{67B6F055-FA7B-4BF2-8307-21072C6418DE}">
      <text>
        <r>
          <rPr>
            <b/>
            <sz val="9"/>
            <color indexed="81"/>
            <rFont val="Segoe UI"/>
            <family val="2"/>
          </rPr>
          <t>Automatische Berechnung</t>
        </r>
        <r>
          <rPr>
            <sz val="9"/>
            <color indexed="81"/>
            <rFont val="Segoe UI"/>
            <family val="2"/>
          </rPr>
          <t xml:space="preserve">
</t>
        </r>
      </text>
    </comment>
    <comment ref="H9" authorId="0" shapeId="0" xr:uid="{7CD76DE8-0D9B-409A-AADE-A82956DC5C7C}">
      <text>
        <r>
          <rPr>
            <b/>
            <sz val="9"/>
            <color indexed="81"/>
            <rFont val="Segoe UI"/>
            <family val="2"/>
          </rPr>
          <t>Automatische Berechnung</t>
        </r>
        <r>
          <rPr>
            <sz val="9"/>
            <color indexed="81"/>
            <rFont val="Segoe UI"/>
            <family val="2"/>
          </rPr>
          <t xml:space="preserve">
</t>
        </r>
      </text>
    </comment>
    <comment ref="C10" authorId="0" shapeId="0" xr:uid="{456A2973-148C-497E-BD7F-247DF1388CCA}">
      <text>
        <r>
          <rPr>
            <b/>
            <sz val="9"/>
            <color indexed="81"/>
            <rFont val="Segoe UI"/>
            <family val="2"/>
          </rPr>
          <t>Automatische Berechnung</t>
        </r>
        <r>
          <rPr>
            <sz val="9"/>
            <color indexed="81"/>
            <rFont val="Segoe UI"/>
            <family val="2"/>
          </rPr>
          <t xml:space="preserve">
</t>
        </r>
      </text>
    </comment>
    <comment ref="G10" authorId="0" shapeId="0" xr:uid="{595647B8-A81F-4232-A8E3-79865FB02117}">
      <text>
        <r>
          <rPr>
            <b/>
            <sz val="9"/>
            <color indexed="81"/>
            <rFont val="Segoe UI"/>
            <family val="2"/>
          </rPr>
          <t>Automatische Berechnung</t>
        </r>
        <r>
          <rPr>
            <sz val="9"/>
            <color indexed="81"/>
            <rFont val="Segoe UI"/>
            <family val="2"/>
          </rPr>
          <t xml:space="preserve">
</t>
        </r>
      </text>
    </comment>
    <comment ref="H10" authorId="0" shapeId="0" xr:uid="{6B814A80-A1AA-4BE6-B943-44A251B31728}">
      <text>
        <r>
          <rPr>
            <b/>
            <sz val="9"/>
            <color indexed="81"/>
            <rFont val="Segoe UI"/>
            <family val="2"/>
          </rPr>
          <t>Automatische Berechnung</t>
        </r>
        <r>
          <rPr>
            <sz val="9"/>
            <color indexed="81"/>
            <rFont val="Segoe UI"/>
            <family val="2"/>
          </rPr>
          <t xml:space="preserve">
</t>
        </r>
      </text>
    </comment>
    <comment ref="C11" authorId="0" shapeId="0" xr:uid="{71DA6968-BC8B-4203-94F5-B24A766A55BF}">
      <text>
        <r>
          <rPr>
            <b/>
            <sz val="9"/>
            <color indexed="81"/>
            <rFont val="Segoe UI"/>
            <family val="2"/>
          </rPr>
          <t>Automatische Berechnung</t>
        </r>
        <r>
          <rPr>
            <sz val="9"/>
            <color indexed="81"/>
            <rFont val="Segoe UI"/>
            <family val="2"/>
          </rPr>
          <t xml:space="preserve">
</t>
        </r>
      </text>
    </comment>
    <comment ref="G11" authorId="0" shapeId="0" xr:uid="{3785FE93-28E6-4EA0-92C5-0CB90536D851}">
      <text>
        <r>
          <rPr>
            <b/>
            <sz val="9"/>
            <color indexed="81"/>
            <rFont val="Segoe UI"/>
            <family val="2"/>
          </rPr>
          <t>Automatische Berechnung</t>
        </r>
        <r>
          <rPr>
            <sz val="9"/>
            <color indexed="81"/>
            <rFont val="Segoe UI"/>
            <family val="2"/>
          </rPr>
          <t xml:space="preserve">
</t>
        </r>
      </text>
    </comment>
    <comment ref="H11" authorId="0" shapeId="0" xr:uid="{1FD47587-C614-46F1-BCCA-F53F9EF0FE85}">
      <text>
        <r>
          <rPr>
            <b/>
            <sz val="9"/>
            <color indexed="81"/>
            <rFont val="Segoe UI"/>
            <family val="2"/>
          </rPr>
          <t>Automatische Berechnung</t>
        </r>
        <r>
          <rPr>
            <sz val="9"/>
            <color indexed="81"/>
            <rFont val="Segoe UI"/>
            <family val="2"/>
          </rPr>
          <t xml:space="preserve">
</t>
        </r>
      </text>
    </comment>
    <comment ref="C12" authorId="0" shapeId="0" xr:uid="{39C90BD8-D3E0-417D-9FFD-C68F6C47AC45}">
      <text>
        <r>
          <rPr>
            <b/>
            <sz val="9"/>
            <color indexed="81"/>
            <rFont val="Segoe UI"/>
            <family val="2"/>
          </rPr>
          <t>Automatische Berechnung</t>
        </r>
        <r>
          <rPr>
            <sz val="9"/>
            <color indexed="81"/>
            <rFont val="Segoe UI"/>
            <family val="2"/>
          </rPr>
          <t xml:space="preserve">
</t>
        </r>
      </text>
    </comment>
    <comment ref="G12" authorId="0" shapeId="0" xr:uid="{321D137F-D297-4905-A40F-4E942404D87B}">
      <text>
        <r>
          <rPr>
            <b/>
            <sz val="9"/>
            <color indexed="81"/>
            <rFont val="Segoe UI"/>
            <family val="2"/>
          </rPr>
          <t>Automatische Berechnung</t>
        </r>
        <r>
          <rPr>
            <sz val="9"/>
            <color indexed="81"/>
            <rFont val="Segoe UI"/>
            <family val="2"/>
          </rPr>
          <t xml:space="preserve">
</t>
        </r>
      </text>
    </comment>
    <comment ref="H12" authorId="0" shapeId="0" xr:uid="{CE572234-1739-4F17-9554-C0ED413779F3}">
      <text>
        <r>
          <rPr>
            <b/>
            <sz val="9"/>
            <color indexed="81"/>
            <rFont val="Segoe UI"/>
            <family val="2"/>
          </rPr>
          <t>Automatische Berechnung</t>
        </r>
        <r>
          <rPr>
            <sz val="9"/>
            <color indexed="81"/>
            <rFont val="Segoe UI"/>
            <family val="2"/>
          </rPr>
          <t xml:space="preserve">
</t>
        </r>
      </text>
    </comment>
    <comment ref="C13" authorId="0" shapeId="0" xr:uid="{594656F0-9785-4EC5-BB21-2BDF388CE712}">
      <text>
        <r>
          <rPr>
            <b/>
            <sz val="9"/>
            <color indexed="81"/>
            <rFont val="Segoe UI"/>
            <family val="2"/>
          </rPr>
          <t>Automatische Berechnung</t>
        </r>
        <r>
          <rPr>
            <sz val="9"/>
            <color indexed="81"/>
            <rFont val="Segoe UI"/>
            <family val="2"/>
          </rPr>
          <t xml:space="preserve">
</t>
        </r>
      </text>
    </comment>
    <comment ref="G13" authorId="0" shapeId="0" xr:uid="{AACB7A13-C482-4828-BA31-94D34EBC284A}">
      <text>
        <r>
          <rPr>
            <b/>
            <sz val="9"/>
            <color indexed="81"/>
            <rFont val="Segoe UI"/>
            <family val="2"/>
          </rPr>
          <t>Automatische Berechnung</t>
        </r>
        <r>
          <rPr>
            <sz val="9"/>
            <color indexed="81"/>
            <rFont val="Segoe UI"/>
            <family val="2"/>
          </rPr>
          <t xml:space="preserve">
</t>
        </r>
      </text>
    </comment>
    <comment ref="H13" authorId="0" shapeId="0" xr:uid="{CAA9D899-7421-4019-8FB0-D55FB503F928}">
      <text>
        <r>
          <rPr>
            <b/>
            <sz val="9"/>
            <color indexed="81"/>
            <rFont val="Segoe UI"/>
            <family val="2"/>
          </rPr>
          <t>Automatische Berechnung</t>
        </r>
        <r>
          <rPr>
            <sz val="9"/>
            <color indexed="81"/>
            <rFont val="Segoe UI"/>
            <family val="2"/>
          </rPr>
          <t xml:space="preserve">
</t>
        </r>
      </text>
    </comment>
    <comment ref="C17" authorId="0" shapeId="0" xr:uid="{51AF88EE-69E6-4A2A-8E55-6A85FAF0D99D}">
      <text>
        <r>
          <rPr>
            <b/>
            <sz val="9"/>
            <color indexed="81"/>
            <rFont val="Segoe UI"/>
            <family val="2"/>
          </rPr>
          <t>Automatische Berechnung</t>
        </r>
        <r>
          <rPr>
            <sz val="9"/>
            <color indexed="81"/>
            <rFont val="Segoe UI"/>
            <family val="2"/>
          </rPr>
          <t xml:space="preserve">
</t>
        </r>
      </text>
    </comment>
    <comment ref="D17" authorId="0" shapeId="0" xr:uid="{B6DD1DFE-F922-4F13-8CAA-C410895F9185}">
      <text>
        <r>
          <rPr>
            <b/>
            <sz val="9"/>
            <color indexed="81"/>
            <rFont val="Segoe UI"/>
            <family val="2"/>
          </rPr>
          <t>Automatische Berechnung</t>
        </r>
        <r>
          <rPr>
            <sz val="9"/>
            <color indexed="81"/>
            <rFont val="Segoe UI"/>
            <family val="2"/>
          </rPr>
          <t xml:space="preserve">
</t>
        </r>
      </text>
    </comment>
    <comment ref="K17" authorId="0" shapeId="0" xr:uid="{10041CEC-CDF9-4538-B6FD-7C2FB08B7339}">
      <text>
        <r>
          <rPr>
            <b/>
            <sz val="9"/>
            <color indexed="81"/>
            <rFont val="Segoe UI"/>
            <family val="2"/>
          </rPr>
          <t>Automatische Berechnung</t>
        </r>
        <r>
          <rPr>
            <sz val="9"/>
            <color indexed="81"/>
            <rFont val="Segoe UI"/>
            <family val="2"/>
          </rPr>
          <t xml:space="preserve">
</t>
        </r>
      </text>
    </comment>
    <comment ref="L17" authorId="0" shapeId="0" xr:uid="{DCEA5D03-A0E0-4A66-94AA-C79928FD65CE}">
      <text>
        <r>
          <rPr>
            <b/>
            <sz val="9"/>
            <color indexed="81"/>
            <rFont val="Segoe UI"/>
            <family val="2"/>
          </rPr>
          <t>Automatische Berechnung</t>
        </r>
        <r>
          <rPr>
            <sz val="9"/>
            <color indexed="81"/>
            <rFont val="Segoe UI"/>
            <family val="2"/>
          </rPr>
          <t xml:space="preserve">
</t>
        </r>
      </text>
    </comment>
    <comment ref="M17" authorId="0" shapeId="0" xr:uid="{61F32A24-1CFC-4FC6-AB18-7497DA380881}">
      <text>
        <r>
          <rPr>
            <b/>
            <sz val="9"/>
            <color indexed="81"/>
            <rFont val="Segoe UI"/>
            <family val="2"/>
          </rPr>
          <t>Automatische Berechnung</t>
        </r>
        <r>
          <rPr>
            <sz val="9"/>
            <color indexed="81"/>
            <rFont val="Segoe UI"/>
            <family val="2"/>
          </rPr>
          <t xml:space="preserve">
</t>
        </r>
      </text>
    </comment>
    <comment ref="C18" authorId="0" shapeId="0" xr:uid="{A1F9A2F8-5900-4B0E-B8EF-26456F1E9FE5}">
      <text>
        <r>
          <rPr>
            <b/>
            <sz val="9"/>
            <color indexed="81"/>
            <rFont val="Segoe UI"/>
            <family val="2"/>
          </rPr>
          <t>Automatische Berechnung</t>
        </r>
        <r>
          <rPr>
            <sz val="9"/>
            <color indexed="81"/>
            <rFont val="Segoe UI"/>
            <family val="2"/>
          </rPr>
          <t xml:space="preserve">
</t>
        </r>
      </text>
    </comment>
    <comment ref="D18" authorId="0" shapeId="0" xr:uid="{CB52EC56-3131-4F3F-978F-144CC93E8F43}">
      <text>
        <r>
          <rPr>
            <b/>
            <sz val="9"/>
            <color indexed="81"/>
            <rFont val="Segoe UI"/>
            <family val="2"/>
          </rPr>
          <t>Automatische Berechnung</t>
        </r>
        <r>
          <rPr>
            <sz val="9"/>
            <color indexed="81"/>
            <rFont val="Segoe UI"/>
            <family val="2"/>
          </rPr>
          <t xml:space="preserve">
</t>
        </r>
      </text>
    </comment>
    <comment ref="K18" authorId="0" shapeId="0" xr:uid="{82C923E0-99C8-4ADB-8055-FBCA48B21A2F}">
      <text>
        <r>
          <rPr>
            <b/>
            <sz val="9"/>
            <color indexed="81"/>
            <rFont val="Segoe UI"/>
            <family val="2"/>
          </rPr>
          <t>Automatische Berechnung</t>
        </r>
        <r>
          <rPr>
            <sz val="9"/>
            <color indexed="81"/>
            <rFont val="Segoe UI"/>
            <family val="2"/>
          </rPr>
          <t xml:space="preserve">
</t>
        </r>
      </text>
    </comment>
    <comment ref="L18" authorId="0" shapeId="0" xr:uid="{1DA3778D-5B51-4152-8250-344A45764237}">
      <text>
        <r>
          <rPr>
            <b/>
            <sz val="9"/>
            <color indexed="81"/>
            <rFont val="Segoe UI"/>
            <family val="2"/>
          </rPr>
          <t>Automatische Berechnung</t>
        </r>
        <r>
          <rPr>
            <sz val="9"/>
            <color indexed="81"/>
            <rFont val="Segoe UI"/>
            <family val="2"/>
          </rPr>
          <t xml:space="preserve">
</t>
        </r>
      </text>
    </comment>
    <comment ref="M18" authorId="0" shapeId="0" xr:uid="{5CA0C41D-6243-433A-92D9-FF381A3344B7}">
      <text>
        <r>
          <rPr>
            <b/>
            <sz val="9"/>
            <color indexed="81"/>
            <rFont val="Segoe UI"/>
            <family val="2"/>
          </rPr>
          <t>Automatische Berechnung</t>
        </r>
        <r>
          <rPr>
            <sz val="9"/>
            <color indexed="81"/>
            <rFont val="Segoe UI"/>
            <family val="2"/>
          </rPr>
          <t xml:space="preserve">
</t>
        </r>
      </text>
    </comment>
    <comment ref="C19" authorId="0" shapeId="0" xr:uid="{231CE0B0-5FC4-481C-AD17-6110A488CCE2}">
      <text>
        <r>
          <rPr>
            <b/>
            <sz val="9"/>
            <color indexed="81"/>
            <rFont val="Segoe UI"/>
            <family val="2"/>
          </rPr>
          <t>Automatische Berechnung</t>
        </r>
        <r>
          <rPr>
            <sz val="9"/>
            <color indexed="81"/>
            <rFont val="Segoe UI"/>
            <family val="2"/>
          </rPr>
          <t xml:space="preserve">
</t>
        </r>
      </text>
    </comment>
    <comment ref="D19" authorId="0" shapeId="0" xr:uid="{63B996FA-A746-4019-9503-FC0F6D8A39B7}">
      <text>
        <r>
          <rPr>
            <b/>
            <sz val="9"/>
            <color indexed="81"/>
            <rFont val="Segoe UI"/>
            <family val="2"/>
          </rPr>
          <t>Automatische Berechnung</t>
        </r>
        <r>
          <rPr>
            <sz val="9"/>
            <color indexed="81"/>
            <rFont val="Segoe UI"/>
            <family val="2"/>
          </rPr>
          <t xml:space="preserve">
</t>
        </r>
      </text>
    </comment>
    <comment ref="K19" authorId="0" shapeId="0" xr:uid="{98C2259C-AF74-42B2-A7B3-4E08759A79CD}">
      <text>
        <r>
          <rPr>
            <b/>
            <sz val="9"/>
            <color indexed="81"/>
            <rFont val="Segoe UI"/>
            <family val="2"/>
          </rPr>
          <t>Automatische Berechnung</t>
        </r>
        <r>
          <rPr>
            <sz val="9"/>
            <color indexed="81"/>
            <rFont val="Segoe UI"/>
            <family val="2"/>
          </rPr>
          <t xml:space="preserve">
</t>
        </r>
      </text>
    </comment>
    <comment ref="L19" authorId="0" shapeId="0" xr:uid="{09C4D353-EC26-4E52-8469-2744E80F916B}">
      <text>
        <r>
          <rPr>
            <b/>
            <sz val="9"/>
            <color indexed="81"/>
            <rFont val="Segoe UI"/>
            <family val="2"/>
          </rPr>
          <t>Automatische Berechnung</t>
        </r>
        <r>
          <rPr>
            <sz val="9"/>
            <color indexed="81"/>
            <rFont val="Segoe UI"/>
            <family val="2"/>
          </rPr>
          <t xml:space="preserve">
</t>
        </r>
      </text>
    </comment>
    <comment ref="M19" authorId="0" shapeId="0" xr:uid="{FCC2492C-6411-4F51-8EF4-19C60066BCAF}">
      <text>
        <r>
          <rPr>
            <b/>
            <sz val="9"/>
            <color indexed="81"/>
            <rFont val="Segoe UI"/>
            <family val="2"/>
          </rPr>
          <t>Automatische Berechnung</t>
        </r>
        <r>
          <rPr>
            <sz val="9"/>
            <color indexed="81"/>
            <rFont val="Segoe UI"/>
            <family val="2"/>
          </rPr>
          <t xml:space="preserve">
</t>
        </r>
      </text>
    </comment>
    <comment ref="C20" authorId="0" shapeId="0" xr:uid="{70A8093B-EA9B-40BE-BE33-07647D09893A}">
      <text>
        <r>
          <rPr>
            <b/>
            <sz val="9"/>
            <color indexed="81"/>
            <rFont val="Segoe UI"/>
            <family val="2"/>
          </rPr>
          <t>Automatische Berechnung</t>
        </r>
        <r>
          <rPr>
            <sz val="9"/>
            <color indexed="81"/>
            <rFont val="Segoe UI"/>
            <family val="2"/>
          </rPr>
          <t xml:space="preserve">
</t>
        </r>
      </text>
    </comment>
    <comment ref="D20" authorId="0" shapeId="0" xr:uid="{05E2C4B4-8972-4A74-A752-D9471F5A1178}">
      <text>
        <r>
          <rPr>
            <b/>
            <sz val="9"/>
            <color indexed="81"/>
            <rFont val="Segoe UI"/>
            <family val="2"/>
          </rPr>
          <t>Automatische Berechnung</t>
        </r>
        <r>
          <rPr>
            <sz val="9"/>
            <color indexed="81"/>
            <rFont val="Segoe UI"/>
            <family val="2"/>
          </rPr>
          <t xml:space="preserve">
</t>
        </r>
      </text>
    </comment>
    <comment ref="K20" authorId="0" shapeId="0" xr:uid="{8D032AB0-1397-4134-A4E8-38D0AFFF7F9D}">
      <text>
        <r>
          <rPr>
            <b/>
            <sz val="9"/>
            <color indexed="81"/>
            <rFont val="Segoe UI"/>
            <family val="2"/>
          </rPr>
          <t>Automatische Berechnung</t>
        </r>
        <r>
          <rPr>
            <sz val="9"/>
            <color indexed="81"/>
            <rFont val="Segoe UI"/>
            <family val="2"/>
          </rPr>
          <t xml:space="preserve">
</t>
        </r>
      </text>
    </comment>
    <comment ref="L20" authorId="0" shapeId="0" xr:uid="{1E209B88-432D-4C55-93DC-CE65BB7ABA9F}">
      <text>
        <r>
          <rPr>
            <b/>
            <sz val="9"/>
            <color indexed="81"/>
            <rFont val="Segoe UI"/>
            <family val="2"/>
          </rPr>
          <t>Automatische Berechnung</t>
        </r>
        <r>
          <rPr>
            <sz val="9"/>
            <color indexed="81"/>
            <rFont val="Segoe UI"/>
            <family val="2"/>
          </rPr>
          <t xml:space="preserve">
</t>
        </r>
      </text>
    </comment>
    <comment ref="M20" authorId="0" shapeId="0" xr:uid="{4E615CBA-75A3-47C2-BDE9-0DFC2F4700B4}">
      <text>
        <r>
          <rPr>
            <b/>
            <sz val="9"/>
            <color indexed="81"/>
            <rFont val="Segoe UI"/>
            <family val="2"/>
          </rPr>
          <t>Automatische Berechnung</t>
        </r>
        <r>
          <rPr>
            <sz val="9"/>
            <color indexed="81"/>
            <rFont val="Segoe UI"/>
            <family val="2"/>
          </rPr>
          <t xml:space="preserve">
</t>
        </r>
      </text>
    </comment>
    <comment ref="C21" authorId="0" shapeId="0" xr:uid="{015DBAAF-7A2B-44CB-A143-6F48A4482166}">
      <text>
        <r>
          <rPr>
            <b/>
            <sz val="9"/>
            <color indexed="81"/>
            <rFont val="Segoe UI"/>
            <family val="2"/>
          </rPr>
          <t>Automatische Berechnung</t>
        </r>
        <r>
          <rPr>
            <sz val="9"/>
            <color indexed="81"/>
            <rFont val="Segoe UI"/>
            <family val="2"/>
          </rPr>
          <t xml:space="preserve">
</t>
        </r>
      </text>
    </comment>
    <comment ref="D21" authorId="0" shapeId="0" xr:uid="{3ABEE414-FCD3-45A6-83EB-623BF4E72EA3}">
      <text>
        <r>
          <rPr>
            <b/>
            <sz val="9"/>
            <color indexed="81"/>
            <rFont val="Segoe UI"/>
            <family val="2"/>
          </rPr>
          <t>Automatische Berechnung</t>
        </r>
        <r>
          <rPr>
            <sz val="9"/>
            <color indexed="81"/>
            <rFont val="Segoe UI"/>
            <family val="2"/>
          </rPr>
          <t xml:space="preserve">
</t>
        </r>
      </text>
    </comment>
    <comment ref="K21" authorId="0" shapeId="0" xr:uid="{67E9FE09-0691-4C70-86A7-6D24DE9EC2E3}">
      <text>
        <r>
          <rPr>
            <b/>
            <sz val="9"/>
            <color indexed="81"/>
            <rFont val="Segoe UI"/>
            <family val="2"/>
          </rPr>
          <t>Automatische Berechnung</t>
        </r>
        <r>
          <rPr>
            <sz val="9"/>
            <color indexed="81"/>
            <rFont val="Segoe UI"/>
            <family val="2"/>
          </rPr>
          <t xml:space="preserve">
</t>
        </r>
      </text>
    </comment>
    <comment ref="L21" authorId="0" shapeId="0" xr:uid="{DDE485CE-5852-4861-A6D5-43F73E7B39B3}">
      <text>
        <r>
          <rPr>
            <b/>
            <sz val="9"/>
            <color indexed="81"/>
            <rFont val="Segoe UI"/>
            <family val="2"/>
          </rPr>
          <t>Automatische Berechnung</t>
        </r>
        <r>
          <rPr>
            <sz val="9"/>
            <color indexed="81"/>
            <rFont val="Segoe UI"/>
            <family val="2"/>
          </rPr>
          <t xml:space="preserve">
</t>
        </r>
      </text>
    </comment>
    <comment ref="M21" authorId="0" shapeId="0" xr:uid="{8154EF5A-4208-4AC2-9617-0334C3EB510F}">
      <text>
        <r>
          <rPr>
            <b/>
            <sz val="9"/>
            <color indexed="81"/>
            <rFont val="Segoe UI"/>
            <family val="2"/>
          </rPr>
          <t>Automatische Berechnung</t>
        </r>
        <r>
          <rPr>
            <sz val="9"/>
            <color indexed="81"/>
            <rFont val="Segoe UI"/>
            <family val="2"/>
          </rPr>
          <t xml:space="preserve">
</t>
        </r>
      </text>
    </comment>
    <comment ref="C22" authorId="0" shapeId="0" xr:uid="{0F589AA2-3768-4172-846A-CDFD4AE0583C}">
      <text>
        <r>
          <rPr>
            <b/>
            <sz val="9"/>
            <color indexed="81"/>
            <rFont val="Segoe UI"/>
            <family val="2"/>
          </rPr>
          <t>Automatische Berechnung</t>
        </r>
        <r>
          <rPr>
            <sz val="9"/>
            <color indexed="81"/>
            <rFont val="Segoe UI"/>
            <family val="2"/>
          </rPr>
          <t xml:space="preserve">
</t>
        </r>
      </text>
    </comment>
    <comment ref="D22" authorId="0" shapeId="0" xr:uid="{2716A83E-CBDC-4476-AFC5-04C06EA8D969}">
      <text>
        <r>
          <rPr>
            <b/>
            <sz val="9"/>
            <color indexed="81"/>
            <rFont val="Segoe UI"/>
            <family val="2"/>
          </rPr>
          <t>Automatische Berechnung</t>
        </r>
        <r>
          <rPr>
            <sz val="9"/>
            <color indexed="81"/>
            <rFont val="Segoe UI"/>
            <family val="2"/>
          </rPr>
          <t xml:space="preserve">
</t>
        </r>
      </text>
    </comment>
    <comment ref="K22" authorId="0" shapeId="0" xr:uid="{86DB1E24-6899-4305-BE12-03248D554AE5}">
      <text>
        <r>
          <rPr>
            <b/>
            <sz val="9"/>
            <color indexed="81"/>
            <rFont val="Segoe UI"/>
            <family val="2"/>
          </rPr>
          <t>Automatische Berechnung</t>
        </r>
        <r>
          <rPr>
            <sz val="9"/>
            <color indexed="81"/>
            <rFont val="Segoe UI"/>
            <family val="2"/>
          </rPr>
          <t xml:space="preserve">
</t>
        </r>
      </text>
    </comment>
    <comment ref="L22" authorId="0" shapeId="0" xr:uid="{41640C6E-32F8-400D-BB90-356FFB742D78}">
      <text>
        <r>
          <rPr>
            <b/>
            <sz val="9"/>
            <color indexed="81"/>
            <rFont val="Segoe UI"/>
            <family val="2"/>
          </rPr>
          <t>Automatische Berechnung</t>
        </r>
        <r>
          <rPr>
            <sz val="9"/>
            <color indexed="81"/>
            <rFont val="Segoe UI"/>
            <family val="2"/>
          </rPr>
          <t xml:space="preserve">
</t>
        </r>
      </text>
    </comment>
    <comment ref="M22" authorId="0" shapeId="0" xr:uid="{925912DD-3D7A-4614-9401-2BDC9897C483}">
      <text>
        <r>
          <rPr>
            <b/>
            <sz val="9"/>
            <color indexed="81"/>
            <rFont val="Segoe UI"/>
            <family val="2"/>
          </rPr>
          <t>Automatische Berechnung</t>
        </r>
        <r>
          <rPr>
            <sz val="9"/>
            <color indexed="81"/>
            <rFont val="Segoe UI"/>
            <family val="2"/>
          </rPr>
          <t xml:space="preserve">
</t>
        </r>
      </text>
    </comment>
    <comment ref="C26" authorId="0" shapeId="0" xr:uid="{52194952-3CC0-4A10-88A1-B41F96234B12}">
      <text>
        <r>
          <rPr>
            <b/>
            <sz val="9"/>
            <color indexed="81"/>
            <rFont val="Segoe UI"/>
            <family val="2"/>
          </rPr>
          <t>Automatische Berechnung</t>
        </r>
        <r>
          <rPr>
            <sz val="9"/>
            <color indexed="81"/>
            <rFont val="Segoe UI"/>
            <family val="2"/>
          </rPr>
          <t xml:space="preserve">
</t>
        </r>
      </text>
    </comment>
    <comment ref="D26" authorId="0" shapeId="0" xr:uid="{4C0F2811-46A4-4CA3-A94C-800BAB3C07DA}">
      <text>
        <r>
          <rPr>
            <b/>
            <sz val="9"/>
            <color indexed="81"/>
            <rFont val="Segoe UI"/>
            <family val="2"/>
          </rPr>
          <t>Automatische Berechnung</t>
        </r>
        <r>
          <rPr>
            <sz val="9"/>
            <color indexed="81"/>
            <rFont val="Segoe UI"/>
            <family val="2"/>
          </rPr>
          <t xml:space="preserve">
</t>
        </r>
      </text>
    </comment>
    <comment ref="K26" authorId="0" shapeId="0" xr:uid="{87B35887-18C4-4F0B-99BB-DED74406F237}">
      <text>
        <r>
          <rPr>
            <b/>
            <sz val="9"/>
            <color indexed="81"/>
            <rFont val="Segoe UI"/>
            <family val="2"/>
          </rPr>
          <t>Automatische Berechnung</t>
        </r>
        <r>
          <rPr>
            <sz val="9"/>
            <color indexed="81"/>
            <rFont val="Segoe UI"/>
            <family val="2"/>
          </rPr>
          <t xml:space="preserve">
</t>
        </r>
      </text>
    </comment>
    <comment ref="L26" authorId="0" shapeId="0" xr:uid="{3EE407E4-63CC-432E-A945-8B2FCBEAD0B2}">
      <text>
        <r>
          <rPr>
            <b/>
            <sz val="9"/>
            <color indexed="81"/>
            <rFont val="Segoe UI"/>
            <family val="2"/>
          </rPr>
          <t>Automatische Berechnung</t>
        </r>
        <r>
          <rPr>
            <sz val="9"/>
            <color indexed="81"/>
            <rFont val="Segoe UI"/>
            <family val="2"/>
          </rPr>
          <t xml:space="preserve">
</t>
        </r>
      </text>
    </comment>
    <comment ref="M26" authorId="0" shapeId="0" xr:uid="{2E92AFAA-1947-4AFD-BCA1-FB47826DCF0F}">
      <text>
        <r>
          <rPr>
            <b/>
            <sz val="9"/>
            <color indexed="81"/>
            <rFont val="Segoe UI"/>
            <family val="2"/>
          </rPr>
          <t>Automatische Berechnung</t>
        </r>
        <r>
          <rPr>
            <sz val="9"/>
            <color indexed="81"/>
            <rFont val="Segoe UI"/>
            <family val="2"/>
          </rPr>
          <t xml:space="preserve">
</t>
        </r>
      </text>
    </comment>
    <comment ref="N26" authorId="0" shapeId="0" xr:uid="{251269A7-1D13-475D-BA97-A7E23186CB40}">
      <text>
        <r>
          <rPr>
            <b/>
            <sz val="9"/>
            <color indexed="81"/>
            <rFont val="Segoe UI"/>
            <family val="2"/>
          </rPr>
          <t>Automatische Berechnung</t>
        </r>
        <r>
          <rPr>
            <sz val="9"/>
            <color indexed="81"/>
            <rFont val="Segoe UI"/>
            <family val="2"/>
          </rPr>
          <t xml:space="preserve">
</t>
        </r>
      </text>
    </comment>
    <comment ref="C27" authorId="0" shapeId="0" xr:uid="{C296C177-31B7-4086-9219-AC4A22484667}">
      <text>
        <r>
          <rPr>
            <b/>
            <sz val="9"/>
            <color indexed="81"/>
            <rFont val="Segoe UI"/>
            <family val="2"/>
          </rPr>
          <t>Automatische Berechnung</t>
        </r>
        <r>
          <rPr>
            <sz val="9"/>
            <color indexed="81"/>
            <rFont val="Segoe UI"/>
            <family val="2"/>
          </rPr>
          <t xml:space="preserve">
</t>
        </r>
      </text>
    </comment>
    <comment ref="D27" authorId="0" shapeId="0" xr:uid="{8552A3B0-2FCD-48C6-86F2-CD17DA1BFD5C}">
      <text>
        <r>
          <rPr>
            <b/>
            <sz val="9"/>
            <color indexed="81"/>
            <rFont val="Segoe UI"/>
            <family val="2"/>
          </rPr>
          <t>Automatische Berechnung</t>
        </r>
        <r>
          <rPr>
            <sz val="9"/>
            <color indexed="81"/>
            <rFont val="Segoe UI"/>
            <family val="2"/>
          </rPr>
          <t xml:space="preserve">
</t>
        </r>
      </text>
    </comment>
    <comment ref="K27" authorId="0" shapeId="0" xr:uid="{187D0413-DBD4-480E-AE27-B6BB1FAA480A}">
      <text>
        <r>
          <rPr>
            <b/>
            <sz val="9"/>
            <color indexed="81"/>
            <rFont val="Segoe UI"/>
            <family val="2"/>
          </rPr>
          <t>Automatische Berechnung</t>
        </r>
        <r>
          <rPr>
            <sz val="9"/>
            <color indexed="81"/>
            <rFont val="Segoe UI"/>
            <family val="2"/>
          </rPr>
          <t xml:space="preserve">
</t>
        </r>
      </text>
    </comment>
    <comment ref="L27" authorId="0" shapeId="0" xr:uid="{F0765432-C262-463C-9F21-D4472CB62695}">
      <text>
        <r>
          <rPr>
            <b/>
            <sz val="9"/>
            <color indexed="81"/>
            <rFont val="Segoe UI"/>
            <family val="2"/>
          </rPr>
          <t>Automatische Berechnung</t>
        </r>
        <r>
          <rPr>
            <sz val="9"/>
            <color indexed="81"/>
            <rFont val="Segoe UI"/>
            <family val="2"/>
          </rPr>
          <t xml:space="preserve">
</t>
        </r>
      </text>
    </comment>
    <comment ref="M27" authorId="0" shapeId="0" xr:uid="{17038CE1-7F66-4945-9D73-AF62ED7FBCCD}">
      <text>
        <r>
          <rPr>
            <b/>
            <sz val="9"/>
            <color indexed="81"/>
            <rFont val="Segoe UI"/>
            <family val="2"/>
          </rPr>
          <t>Automatische Berechnung</t>
        </r>
        <r>
          <rPr>
            <sz val="9"/>
            <color indexed="81"/>
            <rFont val="Segoe UI"/>
            <family val="2"/>
          </rPr>
          <t xml:space="preserve">
</t>
        </r>
      </text>
    </comment>
    <comment ref="N27" authorId="0" shapeId="0" xr:uid="{00757907-3080-4DCA-892C-41F6FBBCA845}">
      <text>
        <r>
          <rPr>
            <b/>
            <sz val="9"/>
            <color indexed="81"/>
            <rFont val="Segoe UI"/>
            <family val="2"/>
          </rPr>
          <t>Automatische Berechnung</t>
        </r>
        <r>
          <rPr>
            <sz val="9"/>
            <color indexed="81"/>
            <rFont val="Segoe UI"/>
            <family val="2"/>
          </rPr>
          <t xml:space="preserve">
</t>
        </r>
      </text>
    </comment>
    <comment ref="C28" authorId="0" shapeId="0" xr:uid="{16A48996-1126-4E9D-AD22-E4FA3411C1A3}">
      <text>
        <r>
          <rPr>
            <b/>
            <sz val="9"/>
            <color indexed="81"/>
            <rFont val="Segoe UI"/>
            <family val="2"/>
          </rPr>
          <t>Automatische Berechnung</t>
        </r>
        <r>
          <rPr>
            <sz val="9"/>
            <color indexed="81"/>
            <rFont val="Segoe UI"/>
            <family val="2"/>
          </rPr>
          <t xml:space="preserve">
</t>
        </r>
      </text>
    </comment>
    <comment ref="D28" authorId="0" shapeId="0" xr:uid="{2C87B2F3-4B9B-44A8-9464-926B8A3DFB59}">
      <text>
        <r>
          <rPr>
            <b/>
            <sz val="9"/>
            <color indexed="81"/>
            <rFont val="Segoe UI"/>
            <family val="2"/>
          </rPr>
          <t>Automatische Berechnung</t>
        </r>
        <r>
          <rPr>
            <sz val="9"/>
            <color indexed="81"/>
            <rFont val="Segoe UI"/>
            <family val="2"/>
          </rPr>
          <t xml:space="preserve">
</t>
        </r>
      </text>
    </comment>
    <comment ref="K28" authorId="0" shapeId="0" xr:uid="{0E07481F-FAC4-4A73-9505-79CE2117C317}">
      <text>
        <r>
          <rPr>
            <b/>
            <sz val="9"/>
            <color indexed="81"/>
            <rFont val="Segoe UI"/>
            <family val="2"/>
          </rPr>
          <t>Automatische Berechnung</t>
        </r>
        <r>
          <rPr>
            <sz val="9"/>
            <color indexed="81"/>
            <rFont val="Segoe UI"/>
            <family val="2"/>
          </rPr>
          <t xml:space="preserve">
</t>
        </r>
      </text>
    </comment>
    <comment ref="L28" authorId="0" shapeId="0" xr:uid="{172D76C8-AFC3-495F-AD12-0A62B8FF5846}">
      <text>
        <r>
          <rPr>
            <b/>
            <sz val="9"/>
            <color indexed="81"/>
            <rFont val="Segoe UI"/>
            <family val="2"/>
          </rPr>
          <t>Automatische Berechnung</t>
        </r>
        <r>
          <rPr>
            <sz val="9"/>
            <color indexed="81"/>
            <rFont val="Segoe UI"/>
            <family val="2"/>
          </rPr>
          <t xml:space="preserve">
</t>
        </r>
      </text>
    </comment>
    <comment ref="M28" authorId="0" shapeId="0" xr:uid="{BC633299-F41B-4998-BEC4-2DF46CD123EF}">
      <text>
        <r>
          <rPr>
            <b/>
            <sz val="9"/>
            <color indexed="81"/>
            <rFont val="Segoe UI"/>
            <family val="2"/>
          </rPr>
          <t>Automatische Berechnung</t>
        </r>
        <r>
          <rPr>
            <sz val="9"/>
            <color indexed="81"/>
            <rFont val="Segoe UI"/>
            <family val="2"/>
          </rPr>
          <t xml:space="preserve">
</t>
        </r>
      </text>
    </comment>
    <comment ref="N28" authorId="0" shapeId="0" xr:uid="{C81E157E-A668-484C-9A14-44F5A302847D}">
      <text>
        <r>
          <rPr>
            <b/>
            <sz val="9"/>
            <color indexed="81"/>
            <rFont val="Segoe UI"/>
            <family val="2"/>
          </rPr>
          <t>Automatische Berechnung</t>
        </r>
        <r>
          <rPr>
            <sz val="9"/>
            <color indexed="81"/>
            <rFont val="Segoe UI"/>
            <family val="2"/>
          </rPr>
          <t xml:space="preserve">
</t>
        </r>
      </text>
    </comment>
    <comment ref="C29" authorId="0" shapeId="0" xr:uid="{A207EB91-E5B9-45E9-A932-BE3F59D8160A}">
      <text>
        <r>
          <rPr>
            <b/>
            <sz val="9"/>
            <color indexed="81"/>
            <rFont val="Segoe UI"/>
            <family val="2"/>
          </rPr>
          <t>Automatische Berechnung</t>
        </r>
        <r>
          <rPr>
            <sz val="9"/>
            <color indexed="81"/>
            <rFont val="Segoe UI"/>
            <family val="2"/>
          </rPr>
          <t xml:space="preserve">
</t>
        </r>
      </text>
    </comment>
    <comment ref="D29" authorId="0" shapeId="0" xr:uid="{E6A71B49-0A6D-4090-97AF-2EA729A7B261}">
      <text>
        <r>
          <rPr>
            <b/>
            <sz val="9"/>
            <color indexed="81"/>
            <rFont val="Segoe UI"/>
            <family val="2"/>
          </rPr>
          <t>Automatische Berechnung</t>
        </r>
        <r>
          <rPr>
            <sz val="9"/>
            <color indexed="81"/>
            <rFont val="Segoe UI"/>
            <family val="2"/>
          </rPr>
          <t xml:space="preserve">
</t>
        </r>
      </text>
    </comment>
    <comment ref="K29" authorId="0" shapeId="0" xr:uid="{3749C352-56BD-4A7D-B278-819D6FCC8168}">
      <text>
        <r>
          <rPr>
            <b/>
            <sz val="9"/>
            <color indexed="81"/>
            <rFont val="Segoe UI"/>
            <family val="2"/>
          </rPr>
          <t>Automatische Berechnung</t>
        </r>
        <r>
          <rPr>
            <sz val="9"/>
            <color indexed="81"/>
            <rFont val="Segoe UI"/>
            <family val="2"/>
          </rPr>
          <t xml:space="preserve">
</t>
        </r>
      </text>
    </comment>
    <comment ref="L29" authorId="0" shapeId="0" xr:uid="{031E0030-DD77-4F36-A4CE-E653E36BC5E5}">
      <text>
        <r>
          <rPr>
            <b/>
            <sz val="9"/>
            <color indexed="81"/>
            <rFont val="Segoe UI"/>
            <family val="2"/>
          </rPr>
          <t>Automatische Berechnung</t>
        </r>
        <r>
          <rPr>
            <sz val="9"/>
            <color indexed="81"/>
            <rFont val="Segoe UI"/>
            <family val="2"/>
          </rPr>
          <t xml:space="preserve">
</t>
        </r>
      </text>
    </comment>
    <comment ref="M29" authorId="0" shapeId="0" xr:uid="{1446E467-7837-43CC-9823-25C34E937B3A}">
      <text>
        <r>
          <rPr>
            <b/>
            <sz val="9"/>
            <color indexed="81"/>
            <rFont val="Segoe UI"/>
            <family val="2"/>
          </rPr>
          <t>Automatische Berechnung</t>
        </r>
        <r>
          <rPr>
            <sz val="9"/>
            <color indexed="81"/>
            <rFont val="Segoe UI"/>
            <family val="2"/>
          </rPr>
          <t xml:space="preserve">
</t>
        </r>
      </text>
    </comment>
    <comment ref="N29" authorId="0" shapeId="0" xr:uid="{59877BD2-5319-41E5-BFC3-D6D1CA7EC40C}">
      <text>
        <r>
          <rPr>
            <b/>
            <sz val="9"/>
            <color indexed="81"/>
            <rFont val="Segoe UI"/>
            <family val="2"/>
          </rPr>
          <t>Automatische Berechnung</t>
        </r>
        <r>
          <rPr>
            <sz val="9"/>
            <color indexed="81"/>
            <rFont val="Segoe UI"/>
            <family val="2"/>
          </rPr>
          <t xml:space="preserve">
</t>
        </r>
      </text>
    </comment>
    <comment ref="C33" authorId="0" shapeId="0" xr:uid="{9A0EF9F1-5554-4B07-A230-EC666E97B839}">
      <text>
        <r>
          <rPr>
            <b/>
            <sz val="9"/>
            <color indexed="81"/>
            <rFont val="Segoe UI"/>
            <family val="2"/>
          </rPr>
          <t>Automatische Berechnung</t>
        </r>
        <r>
          <rPr>
            <sz val="9"/>
            <color indexed="81"/>
            <rFont val="Segoe UI"/>
            <family val="2"/>
          </rPr>
          <t xml:space="preserve">
</t>
        </r>
      </text>
    </comment>
    <comment ref="H33" authorId="0" shapeId="0" xr:uid="{B28D402D-C5A9-4AD9-AACB-DA5CF60644F3}">
      <text>
        <r>
          <rPr>
            <b/>
            <sz val="9"/>
            <color indexed="81"/>
            <rFont val="Segoe UI"/>
            <family val="2"/>
          </rPr>
          <t>Automatische Berechnung</t>
        </r>
        <r>
          <rPr>
            <sz val="9"/>
            <color indexed="81"/>
            <rFont val="Segoe UI"/>
            <family val="2"/>
          </rPr>
          <t xml:space="preserve">
</t>
        </r>
      </text>
    </comment>
    <comment ref="I33" authorId="0" shapeId="0" xr:uid="{895C0F08-5717-4B1C-A58B-40DAD68CEE6B}">
      <text>
        <r>
          <rPr>
            <b/>
            <sz val="9"/>
            <color indexed="81"/>
            <rFont val="Segoe UI"/>
            <family val="2"/>
          </rPr>
          <t>Automatische Berechnung</t>
        </r>
        <r>
          <rPr>
            <sz val="9"/>
            <color indexed="81"/>
            <rFont val="Segoe UI"/>
            <family val="2"/>
          </rPr>
          <t xml:space="preserve">
</t>
        </r>
      </text>
    </comment>
    <comment ref="J33" authorId="0" shapeId="0" xr:uid="{3471CE68-6840-4FE7-A160-D33DE12B82A0}">
      <text>
        <r>
          <rPr>
            <b/>
            <sz val="9"/>
            <color indexed="81"/>
            <rFont val="Segoe UI"/>
            <family val="2"/>
          </rPr>
          <t>Automatische Berechnung</t>
        </r>
        <r>
          <rPr>
            <sz val="9"/>
            <color indexed="81"/>
            <rFont val="Segoe UI"/>
            <family val="2"/>
          </rPr>
          <t xml:space="preserve">
</t>
        </r>
      </text>
    </comment>
    <comment ref="C34" authorId="0" shapeId="0" xr:uid="{DDC1A75F-12F2-4354-8BBE-3E31DE2A344B}">
      <text>
        <r>
          <rPr>
            <b/>
            <sz val="9"/>
            <color indexed="81"/>
            <rFont val="Segoe UI"/>
            <family val="2"/>
          </rPr>
          <t>Automatische Berechnung</t>
        </r>
        <r>
          <rPr>
            <sz val="9"/>
            <color indexed="81"/>
            <rFont val="Segoe UI"/>
            <family val="2"/>
          </rPr>
          <t xml:space="preserve">
</t>
        </r>
      </text>
    </comment>
    <comment ref="H34" authorId="0" shapeId="0" xr:uid="{D64825C9-EDC2-4B0C-B904-3F6CB4699E86}">
      <text>
        <r>
          <rPr>
            <b/>
            <sz val="9"/>
            <color indexed="81"/>
            <rFont val="Segoe UI"/>
            <family val="2"/>
          </rPr>
          <t>Automatische Berechnung</t>
        </r>
        <r>
          <rPr>
            <sz val="9"/>
            <color indexed="81"/>
            <rFont val="Segoe UI"/>
            <family val="2"/>
          </rPr>
          <t xml:space="preserve">
</t>
        </r>
      </text>
    </comment>
    <comment ref="I34" authorId="0" shapeId="0" xr:uid="{267F7D81-F7E9-42B1-8A81-55AB2C66E347}">
      <text>
        <r>
          <rPr>
            <b/>
            <sz val="9"/>
            <color indexed="81"/>
            <rFont val="Segoe UI"/>
            <family val="2"/>
          </rPr>
          <t>Automatische Berechnung</t>
        </r>
        <r>
          <rPr>
            <sz val="9"/>
            <color indexed="81"/>
            <rFont val="Segoe UI"/>
            <family val="2"/>
          </rPr>
          <t xml:space="preserve">
</t>
        </r>
      </text>
    </comment>
    <comment ref="J34" authorId="0" shapeId="0" xr:uid="{355036BA-D789-4D40-9AFC-B58C4DC112BA}">
      <text>
        <r>
          <rPr>
            <b/>
            <sz val="9"/>
            <color indexed="81"/>
            <rFont val="Segoe UI"/>
            <family val="2"/>
          </rPr>
          <t>Automatische Berechnung</t>
        </r>
        <r>
          <rPr>
            <sz val="9"/>
            <color indexed="81"/>
            <rFont val="Segoe UI"/>
            <family val="2"/>
          </rPr>
          <t xml:space="preserve">
</t>
        </r>
      </text>
    </comment>
    <comment ref="C35" authorId="0" shapeId="0" xr:uid="{F37BF68F-4BBC-44D3-8182-676112D7535F}">
      <text>
        <r>
          <rPr>
            <b/>
            <sz val="9"/>
            <color indexed="81"/>
            <rFont val="Segoe UI"/>
            <family val="2"/>
          </rPr>
          <t>Automatische Berechnung</t>
        </r>
        <r>
          <rPr>
            <sz val="9"/>
            <color indexed="81"/>
            <rFont val="Segoe UI"/>
            <family val="2"/>
          </rPr>
          <t xml:space="preserve">
</t>
        </r>
      </text>
    </comment>
    <comment ref="H35" authorId="0" shapeId="0" xr:uid="{5B521B8D-31EE-4E8F-AB13-846FF13282F1}">
      <text>
        <r>
          <rPr>
            <b/>
            <sz val="9"/>
            <color indexed="81"/>
            <rFont val="Segoe UI"/>
            <family val="2"/>
          </rPr>
          <t>Automatische Berechnung</t>
        </r>
        <r>
          <rPr>
            <sz val="9"/>
            <color indexed="81"/>
            <rFont val="Segoe UI"/>
            <family val="2"/>
          </rPr>
          <t xml:space="preserve">
</t>
        </r>
      </text>
    </comment>
    <comment ref="I35" authorId="0" shapeId="0" xr:uid="{B62944A7-F039-4571-83A1-D95DCD7CC85F}">
      <text>
        <r>
          <rPr>
            <b/>
            <sz val="9"/>
            <color indexed="81"/>
            <rFont val="Segoe UI"/>
            <family val="2"/>
          </rPr>
          <t>Automatische Berechnung</t>
        </r>
        <r>
          <rPr>
            <sz val="9"/>
            <color indexed="81"/>
            <rFont val="Segoe UI"/>
            <family val="2"/>
          </rPr>
          <t xml:space="preserve">
</t>
        </r>
      </text>
    </comment>
    <comment ref="J35" authorId="0" shapeId="0" xr:uid="{AF87C367-C7A1-4238-A3B9-D48CBD16A7AB}">
      <text>
        <r>
          <rPr>
            <b/>
            <sz val="9"/>
            <color indexed="81"/>
            <rFont val="Segoe UI"/>
            <family val="2"/>
          </rPr>
          <t>Automatische Berechnung</t>
        </r>
        <r>
          <rPr>
            <sz val="9"/>
            <color indexed="81"/>
            <rFont val="Segoe UI"/>
            <family val="2"/>
          </rPr>
          <t xml:space="preserve">
</t>
        </r>
      </text>
    </comment>
    <comment ref="C36" authorId="0" shapeId="0" xr:uid="{8D15863D-EDCA-4551-8228-C0C6FA31AF96}">
      <text>
        <r>
          <rPr>
            <b/>
            <sz val="9"/>
            <color indexed="81"/>
            <rFont val="Segoe UI"/>
            <family val="2"/>
          </rPr>
          <t>Automatische Berechnung</t>
        </r>
        <r>
          <rPr>
            <sz val="9"/>
            <color indexed="81"/>
            <rFont val="Segoe UI"/>
            <family val="2"/>
          </rPr>
          <t xml:space="preserve">
</t>
        </r>
      </text>
    </comment>
    <comment ref="H36" authorId="0" shapeId="0" xr:uid="{B3C73317-D27D-4E8B-BE6D-67B445A5FD9B}">
      <text>
        <r>
          <rPr>
            <b/>
            <sz val="9"/>
            <color indexed="81"/>
            <rFont val="Segoe UI"/>
            <family val="2"/>
          </rPr>
          <t>Automatische Berechnung</t>
        </r>
        <r>
          <rPr>
            <sz val="9"/>
            <color indexed="81"/>
            <rFont val="Segoe UI"/>
            <family val="2"/>
          </rPr>
          <t xml:space="preserve">
</t>
        </r>
      </text>
    </comment>
    <comment ref="I36" authorId="0" shapeId="0" xr:uid="{6550ACD4-EC4A-421C-B2EC-025E917124E2}">
      <text>
        <r>
          <rPr>
            <b/>
            <sz val="9"/>
            <color indexed="81"/>
            <rFont val="Segoe UI"/>
            <family val="2"/>
          </rPr>
          <t>Automatische Berechnung</t>
        </r>
        <r>
          <rPr>
            <sz val="9"/>
            <color indexed="81"/>
            <rFont val="Segoe UI"/>
            <family val="2"/>
          </rPr>
          <t xml:space="preserve">
</t>
        </r>
      </text>
    </comment>
    <comment ref="J36" authorId="0" shapeId="0" xr:uid="{0464A1DF-6C19-4FA0-95A2-7C6C5D68D0D8}">
      <text>
        <r>
          <rPr>
            <b/>
            <sz val="9"/>
            <color indexed="81"/>
            <rFont val="Segoe UI"/>
            <family val="2"/>
          </rPr>
          <t>Automatische Berechnung</t>
        </r>
        <r>
          <rPr>
            <sz val="9"/>
            <color indexed="81"/>
            <rFont val="Segoe UI"/>
            <family val="2"/>
          </rPr>
          <t xml:space="preserve">
</t>
        </r>
      </text>
    </comment>
    <comment ref="C37" authorId="0" shapeId="0" xr:uid="{2E15E637-1028-44C8-8AAA-979903232712}">
      <text>
        <r>
          <rPr>
            <b/>
            <sz val="9"/>
            <color indexed="81"/>
            <rFont val="Segoe UI"/>
            <family val="2"/>
          </rPr>
          <t>Automatische Berechnung</t>
        </r>
        <r>
          <rPr>
            <sz val="9"/>
            <color indexed="81"/>
            <rFont val="Segoe UI"/>
            <family val="2"/>
          </rPr>
          <t xml:space="preserve">
</t>
        </r>
      </text>
    </comment>
    <comment ref="H37" authorId="0" shapeId="0" xr:uid="{E7D21C54-BB3F-49CD-A0E5-F58CC5F430B8}">
      <text>
        <r>
          <rPr>
            <b/>
            <sz val="9"/>
            <color indexed="81"/>
            <rFont val="Segoe UI"/>
            <family val="2"/>
          </rPr>
          <t>Automatische Berechnung</t>
        </r>
        <r>
          <rPr>
            <sz val="9"/>
            <color indexed="81"/>
            <rFont val="Segoe UI"/>
            <family val="2"/>
          </rPr>
          <t xml:space="preserve">
</t>
        </r>
      </text>
    </comment>
    <comment ref="I37" authorId="0" shapeId="0" xr:uid="{7FA5639C-F8C1-4503-9550-4FD4DCFFB8EE}">
      <text>
        <r>
          <rPr>
            <b/>
            <sz val="9"/>
            <color indexed="81"/>
            <rFont val="Segoe UI"/>
            <family val="2"/>
          </rPr>
          <t>Automatische Berechnung</t>
        </r>
        <r>
          <rPr>
            <sz val="9"/>
            <color indexed="81"/>
            <rFont val="Segoe UI"/>
            <family val="2"/>
          </rPr>
          <t xml:space="preserve">
</t>
        </r>
      </text>
    </comment>
    <comment ref="J37" authorId="0" shapeId="0" xr:uid="{BE204021-5F89-4127-A9AE-A69F253C5B65}">
      <text>
        <r>
          <rPr>
            <b/>
            <sz val="9"/>
            <color indexed="81"/>
            <rFont val="Segoe UI"/>
            <family val="2"/>
          </rPr>
          <t>Automatische Berechnung</t>
        </r>
        <r>
          <rPr>
            <sz val="9"/>
            <color indexed="81"/>
            <rFont val="Segoe UI"/>
            <family val="2"/>
          </rPr>
          <t xml:space="preserve">
</t>
        </r>
      </text>
    </comment>
    <comment ref="K41" authorId="0" shapeId="0" xr:uid="{BA29AA11-6F6E-4D6F-9E4E-798343DF75F2}">
      <text>
        <r>
          <rPr>
            <b/>
            <sz val="9"/>
            <color indexed="81"/>
            <rFont val="Segoe UI"/>
            <family val="2"/>
          </rPr>
          <t>Automatische Berechnung</t>
        </r>
        <r>
          <rPr>
            <sz val="9"/>
            <color indexed="81"/>
            <rFont val="Segoe UI"/>
            <family val="2"/>
          </rPr>
          <t xml:space="preserve">
</t>
        </r>
      </text>
    </comment>
    <comment ref="L41" authorId="0" shapeId="0" xr:uid="{06B48700-309F-4887-B59F-C836F65D1ACC}">
      <text>
        <r>
          <rPr>
            <b/>
            <sz val="9"/>
            <color indexed="81"/>
            <rFont val="Segoe UI"/>
            <family val="2"/>
          </rPr>
          <t>Automatische Berechnung</t>
        </r>
        <r>
          <rPr>
            <sz val="9"/>
            <color indexed="81"/>
            <rFont val="Segoe UI"/>
            <family val="2"/>
          </rPr>
          <t xml:space="preserve">
</t>
        </r>
      </text>
    </comment>
    <comment ref="K42" authorId="0" shapeId="0" xr:uid="{8002F1DF-4779-49C9-98C5-48DEAFDBA272}">
      <text>
        <r>
          <rPr>
            <b/>
            <sz val="9"/>
            <color indexed="81"/>
            <rFont val="Segoe UI"/>
            <family val="2"/>
          </rPr>
          <t>Automatische Berechnung</t>
        </r>
        <r>
          <rPr>
            <sz val="9"/>
            <color indexed="81"/>
            <rFont val="Segoe UI"/>
            <family val="2"/>
          </rPr>
          <t xml:space="preserve">
</t>
        </r>
      </text>
    </comment>
    <comment ref="L42" authorId="0" shapeId="0" xr:uid="{6364BF40-BAB1-44DF-A6E2-F4363D3F446D}">
      <text>
        <r>
          <rPr>
            <b/>
            <sz val="9"/>
            <color indexed="81"/>
            <rFont val="Segoe UI"/>
            <family val="2"/>
          </rPr>
          <t>Automatische Berechnung</t>
        </r>
        <r>
          <rPr>
            <sz val="9"/>
            <color indexed="81"/>
            <rFont val="Segoe UI"/>
            <family val="2"/>
          </rPr>
          <t xml:space="preserve">
</t>
        </r>
      </text>
    </comment>
    <comment ref="K43" authorId="0" shapeId="0" xr:uid="{3AD304B2-A050-400B-AE6B-3C299CD12289}">
      <text>
        <r>
          <rPr>
            <b/>
            <sz val="9"/>
            <color indexed="81"/>
            <rFont val="Segoe UI"/>
            <family val="2"/>
          </rPr>
          <t>Automatische Berechnung</t>
        </r>
        <r>
          <rPr>
            <sz val="9"/>
            <color indexed="81"/>
            <rFont val="Segoe UI"/>
            <family val="2"/>
          </rPr>
          <t xml:space="preserve">
</t>
        </r>
      </text>
    </comment>
    <comment ref="L43" authorId="0" shapeId="0" xr:uid="{FCC852E5-5106-44CF-977D-EB747DD396F4}">
      <text>
        <r>
          <rPr>
            <b/>
            <sz val="9"/>
            <color indexed="81"/>
            <rFont val="Segoe UI"/>
            <family val="2"/>
          </rPr>
          <t>Automatische Berechnung</t>
        </r>
        <r>
          <rPr>
            <sz val="9"/>
            <color indexed="81"/>
            <rFont val="Segoe UI"/>
            <family val="2"/>
          </rPr>
          <t xml:space="preserve">
</t>
        </r>
      </text>
    </comment>
    <comment ref="K44" authorId="0" shapeId="0" xr:uid="{9D79BB9C-032D-4887-8EDB-5309BCF1B882}">
      <text>
        <r>
          <rPr>
            <b/>
            <sz val="9"/>
            <color indexed="81"/>
            <rFont val="Segoe UI"/>
            <family val="2"/>
          </rPr>
          <t>Automatische Berechnung</t>
        </r>
        <r>
          <rPr>
            <sz val="9"/>
            <color indexed="81"/>
            <rFont val="Segoe UI"/>
            <family val="2"/>
          </rPr>
          <t xml:space="preserve">
</t>
        </r>
      </text>
    </comment>
    <comment ref="L44" authorId="0" shapeId="0" xr:uid="{243D6BD8-ACF2-4F8F-BE0B-7376E4ED82A4}">
      <text>
        <r>
          <rPr>
            <b/>
            <sz val="9"/>
            <color indexed="81"/>
            <rFont val="Segoe UI"/>
            <family val="2"/>
          </rPr>
          <t>Automatische Berechnung</t>
        </r>
        <r>
          <rPr>
            <sz val="9"/>
            <color indexed="81"/>
            <rFont val="Segoe UI"/>
            <family val="2"/>
          </rPr>
          <t xml:space="preserve">
</t>
        </r>
      </text>
    </comment>
    <comment ref="J48" authorId="0" shapeId="0" xr:uid="{75B55AEC-153E-4A4A-87EC-B8042DACBB34}">
      <text>
        <r>
          <rPr>
            <b/>
            <sz val="9"/>
            <color indexed="81"/>
            <rFont val="Segoe UI"/>
            <family val="2"/>
          </rPr>
          <t>Automatische Berechnung</t>
        </r>
        <r>
          <rPr>
            <sz val="9"/>
            <color indexed="81"/>
            <rFont val="Segoe UI"/>
            <family val="2"/>
          </rPr>
          <t xml:space="preserve">
</t>
        </r>
      </text>
    </comment>
    <comment ref="J49" authorId="0" shapeId="0" xr:uid="{043962F5-876E-4E43-8417-8399D2F5D83A}">
      <text>
        <r>
          <rPr>
            <b/>
            <sz val="9"/>
            <color indexed="81"/>
            <rFont val="Segoe UI"/>
            <family val="2"/>
          </rPr>
          <t>Automatische Berechnung</t>
        </r>
        <r>
          <rPr>
            <sz val="9"/>
            <color indexed="81"/>
            <rFont val="Segoe UI"/>
            <family val="2"/>
          </rPr>
          <t xml:space="preserve">
</t>
        </r>
      </text>
    </comment>
    <comment ref="J50" authorId="0" shapeId="0" xr:uid="{930768BD-CB80-40CB-97C3-1C23B70F1C29}">
      <text>
        <r>
          <rPr>
            <b/>
            <sz val="9"/>
            <color indexed="81"/>
            <rFont val="Segoe UI"/>
            <family val="2"/>
          </rPr>
          <t>Automatische Berechnung</t>
        </r>
        <r>
          <rPr>
            <sz val="9"/>
            <color indexed="81"/>
            <rFont val="Segoe UI"/>
            <family val="2"/>
          </rPr>
          <t xml:space="preserve">
</t>
        </r>
      </text>
    </comment>
    <comment ref="J51" authorId="0" shapeId="0" xr:uid="{F0FCC0A3-5908-4244-B2F6-70043D6F2E23}">
      <text>
        <r>
          <rPr>
            <b/>
            <sz val="9"/>
            <color indexed="81"/>
            <rFont val="Segoe UI"/>
            <family val="2"/>
          </rPr>
          <t>Automatische Berechnung</t>
        </r>
        <r>
          <rPr>
            <sz val="9"/>
            <color indexed="81"/>
            <rFont val="Segoe UI"/>
            <family val="2"/>
          </rPr>
          <t xml:space="preserve">
</t>
        </r>
      </text>
    </comment>
    <comment ref="J52" authorId="0" shapeId="0" xr:uid="{E90809AF-AB98-40CA-9E7E-C3F7652CA7DE}">
      <text>
        <r>
          <rPr>
            <b/>
            <sz val="9"/>
            <color indexed="81"/>
            <rFont val="Segoe UI"/>
            <family val="2"/>
          </rPr>
          <t>Automatische Berechnung</t>
        </r>
        <r>
          <rPr>
            <sz val="9"/>
            <color indexed="81"/>
            <rFont val="Segoe UI"/>
            <family val="2"/>
          </rPr>
          <t xml:space="preserve">
</t>
        </r>
      </text>
    </comment>
    <comment ref="J53" authorId="0" shapeId="0" xr:uid="{5D689735-F963-4FE4-BE4E-A532E73391B5}">
      <text>
        <r>
          <rPr>
            <b/>
            <sz val="9"/>
            <color indexed="81"/>
            <rFont val="Segoe UI"/>
            <family val="2"/>
          </rPr>
          <t>Automatische Berechnung</t>
        </r>
        <r>
          <rPr>
            <sz val="9"/>
            <color indexed="81"/>
            <rFont val="Segoe UI"/>
            <family val="2"/>
          </rPr>
          <t xml:space="preserve">
</t>
        </r>
      </text>
    </comment>
    <comment ref="J54" authorId="0" shapeId="0" xr:uid="{7F889161-0750-45B4-9957-B9AA411B9CD5}">
      <text>
        <r>
          <rPr>
            <b/>
            <sz val="9"/>
            <color indexed="81"/>
            <rFont val="Segoe UI"/>
            <family val="2"/>
          </rPr>
          <t>Automatische Berechnung</t>
        </r>
        <r>
          <rPr>
            <sz val="9"/>
            <color indexed="81"/>
            <rFont val="Segoe UI"/>
            <family val="2"/>
          </rPr>
          <t xml:space="preserve">
</t>
        </r>
      </text>
    </comment>
    <comment ref="J55" authorId="0" shapeId="0" xr:uid="{B2AF2447-33D9-43EE-9DCD-C5AC9DB1D33E}">
      <text>
        <r>
          <rPr>
            <b/>
            <sz val="9"/>
            <color indexed="81"/>
            <rFont val="Segoe UI"/>
            <family val="2"/>
          </rPr>
          <t>Automatische Berechnung</t>
        </r>
        <r>
          <rPr>
            <sz val="9"/>
            <color indexed="81"/>
            <rFont val="Segoe UI"/>
            <family val="2"/>
          </rPr>
          <t xml:space="preserve">
</t>
        </r>
      </text>
    </comment>
    <comment ref="J56" authorId="0" shapeId="0" xr:uid="{D366FBFF-0F9E-4F0B-99B4-451F6C11D0CB}">
      <text>
        <r>
          <rPr>
            <b/>
            <sz val="9"/>
            <color indexed="81"/>
            <rFont val="Segoe UI"/>
            <family val="2"/>
          </rPr>
          <t>Automatische Berechnung</t>
        </r>
        <r>
          <rPr>
            <sz val="9"/>
            <color indexed="81"/>
            <rFont val="Segoe UI"/>
            <family val="2"/>
          </rPr>
          <t xml:space="preserve">
</t>
        </r>
      </text>
    </comment>
    <comment ref="J57" authorId="0" shapeId="0" xr:uid="{6BE949C3-7D6A-4947-ABF1-C70BE7399413}">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<sst xmlns="http://schemas.openxmlformats.org/spreadsheetml/2006/main" count="362" uniqueCount="263">
  <si>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</si>
  <si>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</si>
  <si>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</si>
  <si>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</si>
  <si>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</si>
  <si>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</si>
  <si>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</si>
  <si>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</si>
  <si>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</si>
  <si>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</si>
  <si>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</si>
  <si>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</si>
  <si>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</si>
  <si>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</si>
  <si>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</si>
  <si>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</si>
  <si>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</si>
  <si>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</si>
  <si>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</si>
  <si>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</si>
  <si>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</si>
  <si>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</si>
  <si>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</si>
  <si>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</si>
  <si>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</si>
  <si>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</si>
  <si>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</si>
  <si>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</si>
  <si>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</si>
  <si>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</si>
  <si>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</si>
  <si>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</si>
  <si>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</si>
  <si>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</si>
  <si>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</si>
  <si>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</si>
  <si>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</si>
  <si>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</si>
  <si>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</si>
  <si>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</si>
  <si>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</si>
  <si>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</si>
  <si>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</si>
  <si>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</si>
  <si>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</si>
  <si>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</si>
  <si>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</si>
  <si>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</si>
  <si>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Art des Abschlusses</t>
  </si>
  <si>
    <t>kein Abschluss</t>
  </si>
  <si>
    <t>Altenpflegerin / Altenpfleger</t>
  </si>
  <si>
    <t>Pflegefachfrau / Pflegefachmann</t>
  </si>
  <si>
    <t>Gesundheits- und Kinderkrankenpflegerin / Gesundheits- und Kinderkrankenpfleger</t>
  </si>
  <si>
    <t>Unterschrift / Firmenstempel</t>
  </si>
  <si>
    <t>Ort, Datum</t>
  </si>
  <si>
    <r>
      <t xml:space="preserve">Name des Unterzeichnenden 
</t>
    </r>
    <r>
      <rPr>
        <i/>
        <sz val="9"/>
        <color theme="1"/>
        <rFont val="Arial"/>
        <family val="2"/>
      </rPr>
      <t>(in Druckbuchstaben)</t>
    </r>
  </si>
  <si>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</si>
  <si>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t>a) Wir versichern die Richtigkeit und Vollständigkeit der angegebenen Daten. Wir verpflichten uns, das Statistische Landesamt – Pflegeausbildungsfonds – unverzüglich zu informieren, wenn Änderungen der gemachten Angaben eintreten.</t>
  </si>
  <si>
    <t>2. Erklärungen</t>
  </si>
  <si>
    <t>1. Angaben zum Träger und zur Einrichtung</t>
  </si>
  <si>
    <t>- Pflegeausbildungsfonds –</t>
  </si>
  <si>
    <t>-Pflegeausbildungsfonds-</t>
  </si>
  <si>
    <t>Anzahl Auszubildende</t>
  </si>
  <si>
    <t>Einverständniserklärung</t>
  </si>
  <si>
    <t>(3) Einverständniserklärung</t>
  </si>
  <si>
    <t>Pflegeausbildungsfonds</t>
  </si>
  <si>
    <t>Stationäre Einrichtungen</t>
  </si>
  <si>
    <t>Stammdaten</t>
  </si>
  <si>
    <t>Inkrafttreten des Versorgungsvertrages</t>
  </si>
  <si>
    <t xml:space="preserve">Name </t>
  </si>
  <si>
    <t>Straße, Hausnr.</t>
  </si>
  <si>
    <t>PLZ, Ort</t>
  </si>
  <si>
    <t>Allgemeine Angaben zum Träger</t>
  </si>
  <si>
    <t>Telefon/-fax</t>
  </si>
  <si>
    <t>E-Mail</t>
  </si>
  <si>
    <t>Bankverbindung</t>
  </si>
  <si>
    <t>Kontoinhaber</t>
  </si>
  <si>
    <t>IBAN</t>
  </si>
  <si>
    <t>Kreditinstitut</t>
  </si>
  <si>
    <t>Mitteilungspflichten</t>
  </si>
  <si>
    <t>Rückfragen an: pflegeausbildungsfonds@statistik.bremen.de oder (0421) 361 - 98148</t>
  </si>
  <si>
    <t>(1) Stammdaten</t>
  </si>
  <si>
    <t>Allgemeine Angaben zur stationären Einrichtung</t>
  </si>
  <si>
    <t>Beschreibung</t>
  </si>
  <si>
    <t>Ausfüllbeispiel</t>
  </si>
  <si>
    <t>01.01.2019</t>
  </si>
  <si>
    <t>Mustereinrichtung GmbH &amp; Co. KG</t>
  </si>
  <si>
    <t>Betriebssitz der Einrichtung</t>
  </si>
  <si>
    <t>Musterstr. 1</t>
  </si>
  <si>
    <t>5-stellige Postleitzahl / Postleitzahl der Postfachadresse, Ort der Einrichtung</t>
  </si>
  <si>
    <t>28195 Musterort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</si>
  <si>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</si>
  <si>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</si>
  <si>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</si>
  <si>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</si>
  <si>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</si>
  <si>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</si>
  <si>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</si>
  <si>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</si>
  <si>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</si>
  <si>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</si>
  <si>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</si>
  <si>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Bremen</t>
  </si>
  <si>
    <t xml:space="preserve">123 456 789 </t>
  </si>
  <si>
    <t>Allgemeine Angaben</t>
  </si>
  <si>
    <t>Institutionskennzeichen (IK):</t>
  </si>
  <si>
    <t>- Pflegeausbildungsfonds -</t>
  </si>
  <si>
    <t>Tragen Sie hier bitte das Datum des Inkrafttretens des Versorgungsvertrages ein.</t>
  </si>
  <si>
    <t>Tragen Sie hier den vollständigen Namen der stationären Einrichtung ein.</t>
  </si>
  <si>
    <t>Tragen Sie hier den vollständigen Namen des Trägers der Einrichtung ein.</t>
  </si>
  <si>
    <t>Bitte tragen Sie die IBAN (International Bank Account Number) ein.</t>
  </si>
  <si>
    <r>
      <rPr>
        <b/>
        <sz val="11"/>
        <color theme="1"/>
        <rFont val="Arial"/>
        <family val="2"/>
      </rPr>
      <t>Beschäftigt</t>
    </r>
    <r>
      <rPr>
        <sz val="11"/>
        <color theme="1"/>
        <rFont val="Arial"/>
        <family val="2"/>
      </rPr>
      <t xml:space="preserve"> sind alle Pflegefachkräfte, die als Arbeitnehmer (m/w/d) inklusive geringfügig Beschäftigte in der Einrichtung tätig sind. Dabei werden Pflegefachkräfte mit unbezahlten Fehlzeiten (z. B. Elternzeit, Mutterschutz, Freistellungen, Erkrankung ohne Lohnfortzahlung) am Stichtag nicht mitgerechnet. Ebenso nicht mitgerechnet werden Pflegefachkräfte nach § 8 Abs. 6 SGB XI (sogenannte Spahn-Kräfte) und Pflegefachkräfte nach § 132g SGB V (Gesundheitliche Versorgungsplanung für die letzte Lebensphase). Eingerechnet wird hingegen die Verantwortliche Pflegefachkraft (PDL) und deren Stellvertretung.
</t>
    </r>
    <r>
      <rPr>
        <b/>
        <sz val="11"/>
        <color theme="1"/>
        <rFont val="Arial"/>
        <family val="2"/>
      </rPr>
      <t>Eingesetzt</t>
    </r>
    <r>
      <rPr>
        <sz val="11"/>
        <color theme="1"/>
        <rFont val="Arial"/>
        <family val="2"/>
      </rPr>
      <t xml:space="preserve"> sind alle Pflegefachkräfte, die nicht als Arbeitnehmer (m/w/d) in der Einrichtung tätig sind, sondern außerhalb eines Arbeitsvertrages tätig sind (Leiharbeitskräfte). Dabei werden Pflegefachkräfte anteilig ihres Beschäftigungsumfangs mitgezählt.</t>
    </r>
  </si>
  <si>
    <t>2.</t>
  </si>
  <si>
    <t>Tragen Sie den Namen des Kontoinhabers ein.</t>
  </si>
  <si>
    <t>Name des Trägers</t>
  </si>
  <si>
    <t>Anzahl
Auszubildende</t>
  </si>
  <si>
    <t>9-stelliges Institutionskennzeichen -  Identifikationsnummer der deutschen Sozialversicherung</t>
  </si>
  <si>
    <t>Erika.Muster@einrichtung.de
(bitte nicht: info@einrichtung.de)</t>
  </si>
  <si>
    <t>Durchwahl einer Ansprechperson bei Rückfragen und Faxnummer</t>
  </si>
  <si>
    <t>Bitte geben Sie hier die E-Mail-Adresse einer Ansprechperson für zukünftige Rückfragen an.</t>
  </si>
  <si>
    <t>1. Anzahl der Vollzeitäquivalente (VZÄ) aller Pflegefachkräfte, die am 15. Dezember des Vorjahres in der stationären Pflegeeinrichtung beschäftigt oder eingesetzt waren (§ 11 Abs. 2 PflAFinV)</t>
  </si>
  <si>
    <t>geplanter Ausbildungs-
beginn (Datum)</t>
  </si>
  <si>
    <t>Ø Ausbildungs-
vergütung
1. Lehrjahr</t>
  </si>
  <si>
    <t>Ø Arbeitgeber-Bruttokosten
1. Lehrjahr</t>
  </si>
  <si>
    <t>auszufüllende Felder</t>
  </si>
  <si>
    <t>geplanter oder tatsächlicher Ausbildungs-
beginn (Datum)</t>
  </si>
  <si>
    <t>Ø Ausbildungs-
vergütung
2. Lehrjahr</t>
  </si>
  <si>
    <t>Ø Arbeitgeber-Bruttokosten
2. Lehrjahr</t>
  </si>
  <si>
    <t>Ø monatliche Arbeitgeber-
Bruttokosten einer
Pflegefachkraft</t>
  </si>
  <si>
    <t>Mehrkosten im Sinne des § 27 PflBG pro Monat</t>
  </si>
  <si>
    <t>Ausbildungs-
beginn (Datum)</t>
  </si>
  <si>
    <t>Ø Ausbildungs-
vergütung
3. Lehrjahr</t>
  </si>
  <si>
    <t>Ø Arbeitgeber-Bruttokosten
3. Lehrjahr</t>
  </si>
  <si>
    <t xml:space="preserve">Mehrkosten im Sinne des § 27 PflBG pro Monat </t>
  </si>
  <si>
    <t>Bitte beachten Sie zu den Mitteilungspflichten unbedingt die Ausfüllhinweise sowie unsere FAQ's!</t>
  </si>
  <si>
    <t>Anzahl
Ausbildungsmonate
1. Lehrjahr</t>
  </si>
  <si>
    <t>Anzahl
Ausbildungsmonate
2. Lehrjahr</t>
  </si>
  <si>
    <t>Anzahl
Ausbildungsmonate
3. Lehrjahr</t>
  </si>
  <si>
    <t>Name der Person, die Rückfragen zum Erhebungsbogen beantworten kann.</t>
  </si>
  <si>
    <t>Name der Person, die mündlich und schriftlich zur Auskunft berechtigt ist und Rückfragen beantworten kann.</t>
  </si>
  <si>
    <t>Frau Musteransprechpartnerin</t>
  </si>
  <si>
    <t>Bitte füllen Sie alle bläulich gefärbten Felder aus</t>
  </si>
  <si>
    <t>Bitte ausfüllen!</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</si>
  <si>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</si>
  <si>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</si>
  <si>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</si>
  <si>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</si>
  <si>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</si>
  <si>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</si>
  <si>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</si>
  <si>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</si>
  <si>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</si>
  <si>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</si>
  <si>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</si>
  <si>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</si>
  <si>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</si>
  <si>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</si>
  <si>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</si>
  <si>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</si>
  <si>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</si>
  <si>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</si>
  <si>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</si>
  <si>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</si>
  <si>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</si>
  <si>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</si>
  <si>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</si>
  <si>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b) Uns ist bekannt, dass das Statistische Landesamt berechtigt ist, weitere Angaben und Unterlagen anzufordern, soweit diese für die Festsetzung des jeweiligen Ausbildungsbudgets erforderlich sind.</t>
  </si>
  <si>
    <t>Name der Einrichtung:</t>
  </si>
  <si>
    <t>monatlicher Pauschalbetrag</t>
  </si>
  <si>
    <t>1. Ausbil-
dungsjahr</t>
  </si>
  <si>
    <t>Anzahl 
Ausbildungsmonate</t>
  </si>
  <si>
    <t>2. Ausbil-
dungsjahr</t>
  </si>
  <si>
    <t>3. Ausbil-
dungsjahr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</si>
  <si>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</si>
  <si>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automatische Berechnung</t>
  </si>
  <si>
    <t>Bitte tragen Sie Ihre geplanten Auszubildenden ein, die im Laufe des Jahres 2025 eine generalistische Pflegeausbildung beginnen werden.</t>
  </si>
  <si>
    <t>Ausbildungskosten für das Jahr 2025</t>
  </si>
  <si>
    <t>Ausbildungskosten 2025 inkl. Pauschale</t>
  </si>
  <si>
    <t>Bemerkungen zu Ihren Planwerten</t>
  </si>
  <si>
    <r>
      <t xml:space="preserve">Bitte tragen Sie Ihre Auszubildenden ein, die im Laufe des Jahres 2025 ins </t>
    </r>
    <r>
      <rPr>
        <u/>
        <sz val="16"/>
        <color theme="1"/>
        <rFont val="Calibri"/>
        <family val="2"/>
        <scheme val="minor"/>
      </rPr>
      <t>2. Lehrjahr</t>
    </r>
    <r>
      <rPr>
        <sz val="16"/>
        <color theme="1"/>
        <rFont val="Calibri"/>
        <family val="2"/>
        <scheme val="minor"/>
      </rPr>
      <t xml:space="preserve"> kommen werden. </t>
    </r>
  </si>
  <si>
    <r>
      <t xml:space="preserve">Bitte tragen Sie Ihre Auszubildenden ein, die im Laufe des Jahres 2025 ins </t>
    </r>
    <r>
      <rPr>
        <u/>
        <sz val="16"/>
        <color theme="1"/>
        <rFont val="Calibri"/>
        <family val="2"/>
        <scheme val="minor"/>
      </rPr>
      <t>3. Lehrjahr</t>
    </r>
    <r>
      <rPr>
        <sz val="16"/>
        <color theme="1"/>
        <rFont val="Calibri"/>
        <family val="2"/>
        <scheme val="minor"/>
      </rPr>
      <t xml:space="preserve"> kommen werden.</t>
    </r>
  </si>
  <si>
    <t>Beendigung in 2025</t>
  </si>
  <si>
    <t>Bitte tragen Sie Ihre Auszubildenden ein, die im Laufe des Jahres 2025 ihre Ausbildung beenden werden.</t>
  </si>
  <si>
    <t>Ausbildungsende (Datum)</t>
  </si>
  <si>
    <t>Sonderfälle</t>
  </si>
  <si>
    <t>Hier können Sie Sonderfälle oder Teilzeitauszubildende eintragen, die das nächste Lehrjahr nicht nach 12 Monaten erreichen
(Keine automatische Berechnung der Ausbildungsmonate)</t>
  </si>
  <si>
    <t>Anzahl Ausbildungsmonate
1. Lehrjahr</t>
  </si>
  <si>
    <t>Ø monatliche Arbeitgeber-Bruttokosten
1. Lehrjahr</t>
  </si>
  <si>
    <t>Ø monatliche Arbeitgeber-Bruttokosten
2. Lehrjahr</t>
  </si>
  <si>
    <t>Ø monatliche Arbeitgeber-Bruttokosten
3. Lehrjahr</t>
  </si>
  <si>
    <t>Hilfszelle 1. Lehrjahr</t>
  </si>
  <si>
    <t>Hilfszelle 2. Lehrjahr</t>
  </si>
  <si>
    <t>Hilfszelle 3. Lehrjahr</t>
  </si>
  <si>
    <t>1. Ausbildungsjahr 2025: Tragen Sie hier bitte Ihre geplanten Auszubildenden ein, die im Laufe des Jahres 2025 eine generalistische Pflegeausbildung beginnen werden</t>
  </si>
  <si>
    <t>drop down</t>
  </si>
  <si>
    <t>2. Ausbildungsjahr 2025: Tragen Sie hier bitte Ihre Auszubildenden ein, die im Laufe des Jahres 2025 ins 2. Lehrjahr kommen werden.</t>
  </si>
  <si>
    <t xml:space="preserve">3. Ausbildungsjahr 2025: Tragen Sie hier bitte Ihre Auszubildenden ein, die im Laufe des Jahres 2025 ins 3. Lehrjahr kommen werden. </t>
  </si>
  <si>
    <t>Ausbildungsende 2025: Tragen Sie hier bitte Ihre Auszubildenden ein, die im Laufe des Jahres 2025 ihre Ausbildung beenden werden.</t>
  </si>
  <si>
    <t>Sonderfälle: Tragen Sie hier Sonderfälle oder Teilzeitauszubildende ein, die nicht nach 12 Monaten das nächste Lehrjahr erreichen</t>
  </si>
  <si>
    <t>Tragen Sie den Beginn des Kurses ein, in dem sich Ihr(e Auszubildende/r befindet</t>
  </si>
  <si>
    <t>Anzahl Ausbildungsmonate 1. Lehrjahr</t>
  </si>
  <si>
    <t>Tragen Sie die Anzahl der Monate des 1. Lehrjahres Ihres/Ihrer Auszubildenden im Jahr 2025 ein.</t>
  </si>
  <si>
    <t>Anzahl Ausbildungsmonate 2. Lehrjahr</t>
  </si>
  <si>
    <t>Tragen Sie die Anzahl der Monate des 2. Lehrjahres Ihres/Ihrer Auszubildenden im Jahr 2025 ein.</t>
  </si>
  <si>
    <t>Anzahl Ausbildungsmonate 3. Lehrjahr</t>
  </si>
  <si>
    <t>Tragen Sie die Anzahl der Monate des 3. Lehrjahres Ihres/Ihrer Auszubildenden im Jahr 2025 ein.</t>
  </si>
  <si>
    <t>Ø Arbeitgeber-Bruttokosten pro Monat
je Auszubildendem 1. Lehrjahr</t>
  </si>
  <si>
    <t>Ø Arbeitgeber-Bruttokosten pro Monat
je Auszubildendem 2. Lehrjahr</t>
  </si>
  <si>
    <t>Ø Arbeitgeber-Bruttokosten pro Monat
je Auszubildendem 3. Lehrjahr</t>
  </si>
  <si>
    <t>Wenn der Betrieb erst im Jahr 2024 aufgenommen wurde, kann die Einrichtung auf Antrag des Betreibers in das Ausgleichsverfahren einbezogen werden.</t>
  </si>
  <si>
    <t>Beginn 2025: 1. Lehrjahr in 2025</t>
  </si>
  <si>
    <t>Beginn 2024: 1. Lehrjahr in 2025</t>
  </si>
  <si>
    <t>Beginn 2024: 2. Lehrjahr 2025</t>
  </si>
  <si>
    <t>Beginn 2023: 2. Lehrjahr in 2025</t>
  </si>
  <si>
    <t>Beginn 2023: 3. Lehrjahr in 2025</t>
  </si>
  <si>
    <t>Datum</t>
  </si>
  <si>
    <t>Monate</t>
  </si>
  <si>
    <r>
      <t xml:space="preserve">Rücksendung bis </t>
    </r>
    <r>
      <rPr>
        <b/>
        <i/>
        <u/>
        <sz val="12"/>
        <color theme="1"/>
        <rFont val="Arial"/>
        <family val="2"/>
      </rPr>
      <t>15. Juni 2024</t>
    </r>
    <r>
      <rPr>
        <sz val="11"/>
        <color theme="1"/>
        <rFont val="Arial"/>
        <family val="2"/>
      </rPr>
      <t xml:space="preserve"> (Posteingang oder Eingang per E-Mail)</t>
    </r>
  </si>
  <si>
    <t>Felder mit * sind Pflichtfelder</t>
  </si>
  <si>
    <t>IK (9-stellig)*</t>
  </si>
  <si>
    <t>Name*</t>
  </si>
  <si>
    <t>Straße, Hausnr.*</t>
  </si>
  <si>
    <t>PLZ, Ort*</t>
  </si>
  <si>
    <t>Name der Person, die Rückfragen zum Erhebungsbogen beantworten kann*</t>
  </si>
  <si>
    <t>E-Mail*</t>
  </si>
  <si>
    <t>1.) Anzahl der Vollzeitäquivalente (VZÄ) aller Pflegefachkräfte, die am 
15. Dezember des Vorjahres in der stationären Pflegeeinrichtung beschäftigt oder eingesetzt waren (§ 11 Abs. 2 PflAFinV)*</t>
  </si>
  <si>
    <t>Studenten</t>
  </si>
  <si>
    <t>1. + 2. Semester</t>
  </si>
  <si>
    <t>3. + 4. Semester</t>
  </si>
  <si>
    <t>5. bis 8. Semester</t>
  </si>
  <si>
    <t>Studierende</t>
  </si>
  <si>
    <t>Bitte tragen Sie Ihre Studierenden gemäß des Pflegestudiumstärkungsgesetzes (PflStudStG) ein</t>
  </si>
  <si>
    <t>Studien-
beginn (Datum)</t>
  </si>
  <si>
    <t>Anzahl Monate im
1. + 2. Semester</t>
  </si>
  <si>
    <t>Anzahl Monate im
3. + 4. Semester</t>
  </si>
  <si>
    <t>Anzahl Monate im
5. bis 8. Semester</t>
  </si>
  <si>
    <t>Anzahl
Studierende</t>
  </si>
  <si>
    <t>Ø monatliche Arbeitgeber-Bruttokosten
1. + 2. Semester</t>
  </si>
  <si>
    <t>Ø monatliche Arbeitgeber-Bruttokosten
3. + 4. Semester</t>
  </si>
  <si>
    <t>Ø monatliche Arbeitgeber-Bruttokosten
5. bis 8. Semester</t>
  </si>
  <si>
    <t>Studierende: Bitte tragen Sie Ihre Studierenden gemäß des Pflegestudiumstärkungsgesetzes (PflStudStG) ein</t>
  </si>
  <si>
    <t>Studienbeginn (Datum)</t>
  </si>
  <si>
    <t>Tragen Sie den Beginn des Studiums des/der Studierenden ein.</t>
  </si>
  <si>
    <t>Anzahl 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</si>
  <si>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</si>
  <si>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</si>
  <si>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</si>
  <si>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Ø Arbeitgeber-Bruttokosten pro Monat
3. + 4. Semester</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</si>
  <si>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</si>
  <si>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</si>
  <si>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</si>
  <si>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t>(2) Auszubildende - Studenten</t>
  </si>
  <si>
    <t>a) Anzahl der Pflegeplätze laut aktuell gültiger Vergütungsvereinbarung (LAK)</t>
  </si>
  <si>
    <t>Bitte geben Sie die Ø monatlichen Arbeitgeber-Bruttokosten je Auszubildenden im 1. Lehrjahr an. Jahressonderzahlungen, Zeitzuschläge etc. sind anteilig pro Monat hinzuzurechnen. Die Arbeitgeber-Bruttokosten sind ca. 25 % höher als die Ausbildungsvergütungen.</t>
  </si>
  <si>
    <t>Bitte geben Sie die Ø monatlichen Arbeitgeber-Bruttokosten je Auszubildenden im 2. Lehrjahr an. Jahressonderzahlungen, Zeitzuschläge etc. sind anteilig pro Monat hinzuzurechnen. Die Arbeitgeber-Bruttokosten sind ca. 25 % höher als die Ausbildungsvergütungen.</t>
  </si>
  <si>
    <t>Bitte geben Sie die Ø monatlichen Arbeitgeber-Bruttokosten je Auszubildenden im 3. Lehrjahr an. Jahressonderzahlungen, Zeitzuschläge etc. sind anteilig pro Monat hinzuzurechnen. Die Arbeitgeber-Bruttokosten sind ca. 25 % höher als die Ausbildungsvergütungen.</t>
  </si>
  <si>
    <t>Bitte geben Sie die durchschnittlichen monatlichen Arbeitgeber-Bruttokosten einer examinierten
Pflegefachkraft ohne Zusatzfunktion und/oder ohne Leitungsfunktion zum Zeitpunkt der Meldung bezogen auf eine Vollzeitkraft an. Jahressonderzahlungen, Zeitzuschläge etc. sind anteilig pro Monat hinzuzurechnen.</t>
  </si>
  <si>
    <t>Version 25.04.2024</t>
  </si>
  <si>
    <t xml:space="preserve">Die Platzzahl können Sie dem ersten Tabellenblatt Ihres LAK (Kalkulationsbogen) zur aktuell gültigen Pflegesatzvereinbarung entnehmen </t>
  </si>
  <si>
    <t xml:space="preserve">Die Belegungstage können Sie dem LAK (Kalkulationsbogen) zur aktuell gültigen Pflegesatzvereinbarung entnehmen </t>
  </si>
  <si>
    <t>b) Belegungstage laut aktuell gültiger Vergütungsvereinbarung (LAK)</t>
  </si>
  <si>
    <t>2.) a) Anzahl der Pflegeplätze laut aktuell gültiger Vergütungsvereinbarung gem. § 11 Abs. 3 PflAFinV (LAK)*</t>
  </si>
  <si>
    <t>b) Belegungstage laut aktuell gültiger Vergütungsvereinbarung (LAK)*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</si>
</sst>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 000\ 000"/>
    <numFmt numFmtId="165" formatCode="#,##0.00\ &quot;€&quot;"/>
    <numFmt numFmtId="166" formatCode="dd/mm/yyyy;@"/>
    <numFmt numFmtId="167" formatCode="\ "/>
    <numFmt numFmtId="168" formatCode="###\ ###\ ###"/>
  </numFmts>
  <fonts count="34"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sz val="12"/>
      <color theme="1"/>
      <name val="Arial"/>
      <family val="2"/>
    </font>
    <font>
      <sz val="7"/>
      <color theme="1"/>
      <name val="Arial"/>
      <family val="2"/>
    </font>
    <font>
      <b/>
      <u/>
      <sz val="14"/>
      <color theme="1"/>
      <name val="Arial"/>
      <family val="2"/>
    </font>
    <font>
      <b/>
      <i/>
      <sz val="13"/>
      <color theme="1"/>
      <name val="Arial"/>
      <family val="2"/>
    </font>
    <font>
      <b/>
      <u/>
      <sz val="11"/>
      <color theme="1"/>
      <name val="Arial"/>
      <family val="2"/>
    </font>
    <font>
      <b/>
      <sz val="14"/>
      <color theme="1"/>
      <name val="Arial"/>
      <family val="2"/>
    </font>
    <font>
      <b/>
      <sz val="16"/>
      <color theme="1"/>
      <name val="Arial"/>
      <family val="2"/>
    </font>
    <font>
      <b/>
      <i/>
      <u/>
      <sz val="12"/>
      <name val="Arial"/>
      <family val="2"/>
    </font>
    <font>
      <b/>
      <i/>
      <sz val="11"/>
      <color theme="1"/>
      <name val="Arial"/>
      <family val="2"/>
    </font>
    <font>
      <u/>
      <sz val="11"/>
      <color theme="10"/>
      <name val="Calibri"/>
      <family val="2"/>
      <scheme val="minor"/>
    </font>
    <font>
      <sz val="11"/>
      <name val="Calibri"/>
      <family val="2"/>
      <scheme val="minor"/>
    </font>
    <font>
      <sz val="10"/>
      <name val="Arial"/>
      <family val="2"/>
    </font>
    <font>
      <b/>
      <i/>
      <u/>
      <sz val="12"/>
      <color theme="1"/>
      <name val="Arial"/>
      <family val="2"/>
    </font>
    <font>
      <b/>
      <sz val="11"/>
      <color theme="1"/>
      <name val="Calibri"/>
      <family val="2"/>
      <scheme val="minor"/>
    </font>
    <font>
      <b/>
      <sz val="11"/>
      <name val="Calibri"/>
      <family val="2"/>
      <scheme val="minor"/>
    </font>
    <font>
      <sz val="14"/>
      <color theme="1"/>
      <name val="Calibri"/>
      <family val="2"/>
      <scheme val="minor"/>
    </font>
    <font>
      <sz val="16"/>
      <color theme="1"/>
      <name val="Calibri"/>
      <family val="2"/>
      <scheme val="minor"/>
    </font>
    <font>
      <u/>
      <sz val="16"/>
      <color theme="1"/>
      <name val="Calibri"/>
      <family val="2"/>
      <scheme val="minor"/>
    </font>
    <font>
      <sz val="13"/>
      <color theme="1"/>
      <name val="Arial"/>
      <family val="2"/>
    </font>
    <font>
      <i/>
      <sz val="11"/>
      <color theme="1"/>
      <name val="Arial"/>
      <family val="2"/>
    </font>
    <font>
      <sz val="8"/>
      <color theme="1"/>
      <name val="Arial"/>
      <family val="2"/>
    </font>
    <font>
      <b/>
      <sz val="9"/>
      <color indexed="81"/>
      <name val="Segoe UI"/>
      <family val="2"/>
    </font>
    <font>
      <sz val="9"/>
      <color indexed="81"/>
      <name val="Segoe UI"/>
      <family val="2"/>
    </font>
  </fonts>
  <fills count="1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39">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medium">
        <color theme="0" tint="-0.24994659260841701"/>
      </right>
      <top style="medium">
        <color theme="0" tint="-0.24994659260841701"/>
      </top>
      <bottom style="thick">
        <color theme="0" tint="-0.24994659260841701"/>
      </bottom>
      <diagonal/>
    </border>
    <border>
      <left style="medium">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ck">
        <color theme="0" tint="-0.24994659260841701"/>
      </right>
      <top/>
      <bottom style="medium">
        <color theme="0" tint="-0.24994659260841701"/>
      </bottom>
      <diagonal/>
    </border>
    <border>
      <left style="thick">
        <color theme="0" tint="-0.24994659260841701"/>
      </left>
      <right/>
      <top style="thick">
        <color theme="0" tint="-0.24994659260841701"/>
      </top>
      <bottom style="medium">
        <color theme="0" tint="-0.24994659260841701"/>
      </bottom>
      <diagonal/>
    </border>
    <border>
      <left/>
      <right/>
      <top style="thick">
        <color theme="0" tint="-0.24994659260841701"/>
      </top>
      <bottom style="medium">
        <color theme="0" tint="-0.24994659260841701"/>
      </bottom>
      <diagonal/>
    </border>
    <border>
      <left/>
      <right style="thick">
        <color theme="0" tint="-0.24994659260841701"/>
      </right>
      <top style="thick">
        <color theme="0" tint="-0.24994659260841701"/>
      </top>
      <bottom style="medium">
        <color theme="0" tint="-0.24994659260841701"/>
      </bottom>
      <diagonal/>
    </border>
    <border>
      <left/>
      <right style="thick">
        <color theme="0" tint="-0.24994659260841701"/>
      </right>
      <top style="medium">
        <color theme="0" tint="-0.24994659260841701"/>
      </top>
      <bottom style="thick">
        <color theme="0" tint="-0.24994659260841701"/>
      </bottom>
      <diagonal/>
    </border>
    <border>
      <left style="thick">
        <color theme="0" tint="-0.24994659260841701"/>
      </left>
      <right style="thick">
        <color theme="0" tint="-0.24994659260841701"/>
      </right>
      <top style="medium">
        <color theme="0" tint="-0.24994659260841701"/>
      </top>
      <bottom style="thick">
        <color theme="0" tint="-0.24994659260841701"/>
      </bottom>
      <diagonal/>
    </border>
    <border>
      <left style="thick">
        <color theme="0" tint="-0.24994659260841701"/>
      </left>
      <right/>
      <top style="medium">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thick">
        <color theme="0" tint="-0.24994659260841701"/>
      </right>
      <top/>
      <bottom/>
      <diagonal/>
    </border>
  </borders>
  <cellStyleXfs count="3">
    <xf numFmtId="0" fontId="0" fillId="0" borderId="0"/>
    <xf numFmtId="0" fontId="5" fillId="0" borderId="0"/>
    <xf numFmtId="0" fontId="20" fillId="0" borderId="0" applyNumberFormat="0" applyFill="0" applyBorder="0" applyAlignment="0" applyProtection="0"/>
  </cellStyleXfs>
  <cellXfs count="221">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3" fillId="0" borderId="0" xfId="0" applyFont="1" applyProtection="1"/>
    <xf numFmtId="0" fontId="1" fillId="0" borderId="0" xfId="0" applyFont="1" applyProtection="1"/>
    <xf numFmtId="0" fontId="1" fillId="0" borderId="0" xfId="0" quotePrefix="1" applyFont="1" applyProtection="1"/>
    <xf numFmtId="0" fontId="1" fillId="0" borderId="0" xfId="0" applyFont="1" applyAlignment="1" applyProtection="1">
      <alignment horizontal="left" vertical="center"/>
    </xf>
    <xf numFmtId="0" fontId="17" fillId="0" borderId="0" xfId="0" applyFont="1" applyProtection="1"/>
    <xf numFmtId="0" fontId="9" fillId="5" borderId="34" xfId="0" applyNumberFormat="1" applyFont="1" applyFill="1" applyBorder="1" applyAlignment="1" applyProtection="1">
      <alignment horizontal="left" vertical="center"/>
      <protection locked="0"/>
    </xf>
    <xf numFmtId="49" fontId="2" fillId="0" borderId="17" xfId="0" applyNumberFormat="1" applyFont="1" applyFill="1" applyBorder="1" applyAlignment="1" applyProtection="1">
      <alignment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0" borderId="22" xfId="0" quotePrefix="1" applyNumberFormat="1" applyFont="1" applyBorder="1" applyAlignment="1" applyProtection="1">
      <alignment horizontal="left" vertical="center" wrapText="1"/>
    </xf>
    <xf numFmtId="49" fontId="2" fillId="10" borderId="21" xfId="0" applyNumberFormat="1" applyFont="1" applyFill="1" applyBorder="1" applyAlignment="1" applyProtection="1">
      <alignment horizontal="left" vertical="center" wrapText="1"/>
    </xf>
    <xf numFmtId="49" fontId="1" fillId="0" borderId="21" xfId="0" applyNumberFormat="1" applyFont="1" applyBorder="1" applyAlignment="1" applyProtection="1">
      <alignment horizontal="left" vertical="center"/>
    </xf>
    <xf numFmtId="49" fontId="1" fillId="0" borderId="22" xfId="0" applyNumberFormat="1" applyFont="1" applyBorder="1" applyAlignment="1" applyProtection="1">
      <alignment horizontal="left" vertical="center"/>
    </xf>
    <xf numFmtId="49" fontId="1" fillId="0" borderId="26"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wrapText="1"/>
    </xf>
    <xf numFmtId="49" fontId="1" fillId="0" borderId="28" xfId="0" applyNumberFormat="1" applyFont="1" applyBorder="1" applyAlignment="1" applyProtection="1">
      <alignment horizontal="left" vertical="center" wrapText="1"/>
    </xf>
    <xf numFmtId="49" fontId="1" fillId="0" borderId="27"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49" fontId="1" fillId="0" borderId="20" xfId="0" applyNumberFormat="1" applyFont="1" applyBorder="1" applyAlignment="1" applyProtection="1">
      <alignment horizontal="left" vertical="center"/>
    </xf>
    <xf numFmtId="0" fontId="1" fillId="0" borderId="22" xfId="0" applyFont="1" applyBorder="1" applyAlignment="1" applyProtection="1">
      <alignment horizontal="left" vertical="center"/>
    </xf>
    <xf numFmtId="49" fontId="1" fillId="0" borderId="2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xf>
    <xf numFmtId="49" fontId="1" fillId="0" borderId="25" xfId="0" applyNumberFormat="1" applyFont="1" applyBorder="1" applyAlignment="1" applyProtection="1">
      <alignment horizontal="left" vertical="center"/>
    </xf>
    <xf numFmtId="2" fontId="1" fillId="0" borderId="22" xfId="0" applyNumberFormat="1" applyFont="1" applyBorder="1" applyAlignment="1" applyProtection="1">
      <alignment horizontal="left" vertical="center"/>
    </xf>
    <xf numFmtId="1" fontId="1" fillId="0" borderId="22" xfId="0" applyNumberFormat="1" applyFont="1" applyBorder="1" applyAlignment="1" applyProtection="1">
      <alignment horizontal="left"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xf>
    <xf numFmtId="0" fontId="29" fillId="5"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left" vertical="center" wrapText="1"/>
    </xf>
    <xf numFmtId="0" fontId="29" fillId="13"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3" fillId="0" borderId="0" xfId="0" applyFont="1" applyAlignment="1" applyProtection="1">
      <alignment vertical="center"/>
    </xf>
    <xf numFmtId="0" fontId="0" fillId="0" borderId="0" xfId="0" applyProtection="1"/>
    <xf numFmtId="0" fontId="1" fillId="0" borderId="0" xfId="0" applyFont="1" applyAlignment="1" applyProtection="1">
      <alignment vertical="center"/>
    </xf>
    <xf numFmtId="0" fontId="12" fillId="0" borderId="11" xfId="0" applyFont="1" applyBorder="1" applyAlignment="1" applyProtection="1">
      <alignment vertical="center"/>
    </xf>
    <xf numFmtId="0" fontId="1" fillId="0" borderId="0" xfId="0" applyFont="1" applyBorder="1" applyProtection="1"/>
    <xf numFmtId="0" fontId="1" fillId="0" borderId="12" xfId="0" applyFont="1" applyBorder="1" applyProtection="1"/>
    <xf numFmtId="0" fontId="1" fillId="0" borderId="8" xfId="0" applyFont="1" applyFill="1" applyBorder="1" applyAlignment="1" applyProtection="1"/>
    <xf numFmtId="0" fontId="1" fillId="0" borderId="1" xfId="0" applyFont="1" applyFill="1" applyBorder="1" applyAlignment="1" applyProtection="1"/>
    <xf numFmtId="0" fontId="1" fillId="0" borderId="9" xfId="0" applyFont="1" applyFill="1" applyBorder="1" applyAlignment="1" applyProtection="1"/>
    <xf numFmtId="0" fontId="1" fillId="0" borderId="11" xfId="0" applyFont="1" applyBorder="1" applyProtection="1"/>
    <xf numFmtId="0" fontId="1" fillId="0" borderId="8" xfId="0" applyFont="1" applyBorder="1" applyProtection="1"/>
    <xf numFmtId="0" fontId="1" fillId="0" borderId="1" xfId="0" applyFont="1" applyBorder="1" applyProtection="1"/>
    <xf numFmtId="0" fontId="1" fillId="0" borderId="9" xfId="0" applyFont="1" applyBorder="1" applyProtection="1"/>
    <xf numFmtId="0" fontId="16" fillId="0" borderId="0" xfId="0" applyFont="1" applyProtection="1"/>
    <xf numFmtId="0" fontId="1" fillId="7" borderId="0" xfId="0" applyFont="1" applyFill="1" applyAlignment="1" applyProtection="1">
      <alignment horizontal="left" vertical="center"/>
    </xf>
    <xf numFmtId="0" fontId="1" fillId="7" borderId="0" xfId="0" applyFont="1" applyFill="1" applyAlignment="1" applyProtection="1">
      <alignment horizontal="center" vertical="center"/>
    </xf>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24" fillId="0" borderId="0" xfId="0" applyFont="1" applyBorder="1" applyAlignment="1" applyProtection="1">
      <alignment vertical="center"/>
    </xf>
    <xf numFmtId="0" fontId="26" fillId="11" borderId="5" xfId="0" applyFont="1" applyFill="1" applyBorder="1" applyAlignment="1" applyProtection="1">
      <alignment horizontal="center" vertical="center" wrapText="1"/>
    </xf>
    <xf numFmtId="0" fontId="27" fillId="0" borderId="0" xfId="0" applyFont="1" applyFill="1" applyBorder="1" applyAlignment="1" applyProtection="1">
      <alignment vertical="center" wrapText="1"/>
    </xf>
    <xf numFmtId="0" fontId="0" fillId="0" borderId="0" xfId="0" applyAlignment="1" applyProtection="1"/>
    <xf numFmtId="0" fontId="21" fillId="12" borderId="5" xfId="0" applyFont="1" applyFill="1" applyBorder="1" applyAlignment="1" applyProtection="1">
      <alignment horizontal="center" vertical="center" wrapText="1"/>
    </xf>
    <xf numFmtId="0" fontId="21" fillId="12" borderId="3" xfId="0" applyFont="1" applyFill="1" applyBorder="1" applyAlignment="1" applyProtection="1">
      <alignment horizontal="center" vertical="center" wrapText="1"/>
    </xf>
    <xf numFmtId="0" fontId="0" fillId="13" borderId="3" xfId="0" applyNumberFormat="1" applyFill="1" applyBorder="1" applyAlignment="1" applyProtection="1">
      <alignment horizontal="center" vertical="center"/>
    </xf>
    <xf numFmtId="165" fontId="0" fillId="13" borderId="5" xfId="0" applyNumberFormat="1" applyFill="1" applyBorder="1" applyAlignment="1" applyProtection="1">
      <alignment horizontal="center" vertical="center"/>
    </xf>
    <xf numFmtId="0" fontId="0" fillId="0" borderId="0" xfId="0" applyFill="1" applyBorder="1" applyProtection="1"/>
    <xf numFmtId="0" fontId="0" fillId="0" borderId="0" xfId="0" applyFill="1" applyProtection="1"/>
    <xf numFmtId="0" fontId="21" fillId="12" borderId="12" xfId="0" applyFont="1" applyFill="1" applyBorder="1" applyAlignment="1" applyProtection="1">
      <alignment horizontal="center" vertical="center" wrapText="1"/>
    </xf>
    <xf numFmtId="0" fontId="21" fillId="12" borderId="38" xfId="0" applyFont="1" applyFill="1" applyBorder="1" applyAlignment="1" applyProtection="1">
      <alignment horizontal="center" vertical="center" wrapText="1"/>
    </xf>
    <xf numFmtId="0" fontId="0" fillId="0" borderId="10" xfId="0" applyBorder="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4" borderId="5" xfId="0" applyFont="1" applyFill="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0" fillId="5" borderId="5" xfId="0" applyFill="1" applyBorder="1" applyProtection="1"/>
    <xf numFmtId="0" fontId="0" fillId="13" borderId="5" xfId="0" applyFill="1" applyBorder="1" applyProtection="1"/>
    <xf numFmtId="0" fontId="0" fillId="5" borderId="5" xfId="0" applyNumberFormat="1" applyFill="1" applyBorder="1" applyAlignment="1" applyProtection="1">
      <alignment horizontal="center" vertical="center"/>
      <protection locked="0"/>
    </xf>
    <xf numFmtId="8" fontId="0" fillId="5" borderId="5" xfId="0" applyNumberFormat="1" applyFill="1" applyBorder="1" applyAlignment="1" applyProtection="1">
      <alignment horizontal="center" vertical="center"/>
      <protection locked="0"/>
    </xf>
    <xf numFmtId="8" fontId="0" fillId="0" borderId="0" xfId="0" applyNumberFormat="1" applyProtection="1"/>
    <xf numFmtId="0" fontId="1" fillId="0" borderId="5" xfId="0" applyFont="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8" fontId="0" fillId="0" borderId="0" xfId="0" applyNumberFormat="1"/>
    <xf numFmtId="14" fontId="0" fillId="0" borderId="0" xfId="0" applyNumberFormat="1"/>
    <xf numFmtId="0" fontId="31" fillId="0" borderId="0" xfId="0" applyFont="1" applyAlignment="1" applyProtection="1">
      <alignment horizontal="right" vertical="center"/>
    </xf>
    <xf numFmtId="0" fontId="0" fillId="0" borderId="0" xfId="0" applyFill="1"/>
    <xf numFmtId="0" fontId="0" fillId="0" borderId="0" xfId="0" applyAlignment="1">
      <alignment horizontal="center" vertical="center"/>
    </xf>
    <xf numFmtId="0" fontId="9" fillId="0" borderId="0" xfId="0" applyFont="1" applyAlignment="1" applyProtection="1">
      <alignment horizontal="left" vertical="center"/>
    </xf>
    <xf numFmtId="0" fontId="9" fillId="5" borderId="15" xfId="0" applyNumberFormat="1" applyFont="1" applyFill="1" applyBorder="1" applyAlignment="1" applyProtection="1">
      <alignment horizontal="left" vertical="center"/>
      <protection locked="0"/>
    </xf>
    <xf numFmtId="49" fontId="1" fillId="0" borderId="21" xfId="0" applyNumberFormat="1" applyFont="1" applyBorder="1" applyAlignment="1" applyProtection="1">
      <alignment horizontal="left" vertical="top" wrapText="1"/>
    </xf>
    <xf numFmtId="0" fontId="0" fillId="13" borderId="5" xfId="0" applyNumberFormat="1" applyFill="1" applyBorder="1" applyAlignment="1" applyProtection="1">
      <alignment horizontal="center" vertical="center"/>
    </xf>
    <xf numFmtId="0" fontId="9" fillId="0" borderId="0" xfId="0" applyFont="1" applyAlignment="1" applyProtection="1">
      <alignment horizontal="left" vertical="center" wrapText="1"/>
    </xf>
    <xf numFmtId="0" fontId="9" fillId="5" borderId="13"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xf>
    <xf numFmtId="0" fontId="9" fillId="5" borderId="13"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xf>
    <xf numFmtId="0" fontId="4" fillId="3" borderId="0" xfId="0" applyFont="1" applyFill="1" applyAlignment="1" applyProtection="1">
      <alignment horizontal="left" vertical="center"/>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9" fillId="5" borderId="14" xfId="0" applyNumberFormat="1" applyFont="1" applyFill="1" applyBorder="1" applyAlignment="1" applyProtection="1">
      <alignment horizontal="center" vertical="center"/>
      <protection locked="0"/>
    </xf>
    <xf numFmtId="0" fontId="9" fillId="5" borderId="14" xfId="0" applyNumberFormat="1" applyFont="1" applyFill="1" applyBorder="1" applyAlignment="1" applyProtection="1">
      <alignment horizontal="left" vertical="center"/>
      <protection locked="0"/>
    </xf>
    <xf numFmtId="0" fontId="9" fillId="5" borderId="15" xfId="0" applyNumberFormat="1" applyFont="1" applyFill="1" applyBorder="1" applyAlignment="1" applyProtection="1">
      <alignment horizontal="left" vertical="center"/>
      <protection locked="0"/>
    </xf>
    <xf numFmtId="166" fontId="9" fillId="5" borderId="14" xfId="0" applyNumberFormat="1" applyFont="1" applyFill="1" applyBorder="1" applyAlignment="1" applyProtection="1">
      <alignment horizontal="left" vertical="center"/>
      <protection locked="0"/>
    </xf>
    <xf numFmtId="0" fontId="9" fillId="5" borderId="32" xfId="0" applyNumberFormat="1" applyFont="1" applyFill="1" applyBorder="1" applyAlignment="1" applyProtection="1">
      <alignment horizontal="left" vertical="center"/>
      <protection locked="0"/>
    </xf>
    <xf numFmtId="0" fontId="9" fillId="5" borderId="33" xfId="0" applyNumberFormat="1" applyFont="1" applyFill="1" applyBorder="1" applyAlignment="1" applyProtection="1">
      <alignment horizontal="left" vertical="center"/>
      <protection locked="0"/>
    </xf>
    <xf numFmtId="0" fontId="21" fillId="5" borderId="7" xfId="2" applyNumberFormat="1" applyFont="1" applyFill="1" applyBorder="1" applyAlignment="1" applyProtection="1">
      <alignment horizontal="left" vertical="center"/>
      <protection locked="0"/>
    </xf>
    <xf numFmtId="0" fontId="22" fillId="5" borderId="35" xfId="0" applyNumberFormat="1" applyFont="1" applyFill="1" applyBorder="1" applyAlignment="1" applyProtection="1">
      <alignment horizontal="left" vertical="center"/>
      <protection locked="0"/>
    </xf>
    <xf numFmtId="0" fontId="22" fillId="5" borderId="6" xfId="0" applyNumberFormat="1" applyFont="1" applyFill="1" applyBorder="1" applyAlignment="1" applyProtection="1">
      <alignment horizontal="left" vertical="center"/>
      <protection locked="0"/>
    </xf>
    <xf numFmtId="0" fontId="9" fillId="5" borderId="16" xfId="0" applyNumberFormat="1" applyFont="1" applyFill="1" applyBorder="1" applyAlignment="1" applyProtection="1">
      <alignment horizontal="left" vertical="center"/>
      <protection locked="0"/>
    </xf>
    <xf numFmtId="0" fontId="16" fillId="0" borderId="0" xfId="0" applyFont="1" applyAlignment="1" applyProtection="1">
      <alignment horizontal="center" vertical="center"/>
    </xf>
    <xf numFmtId="0" fontId="18" fillId="8" borderId="0" xfId="0" applyFont="1" applyFill="1" applyAlignment="1" applyProtection="1">
      <alignment horizontal="left" vertical="center"/>
    </xf>
    <xf numFmtId="0" fontId="4" fillId="0" borderId="0" xfId="0" applyFont="1" applyAlignment="1" applyProtection="1">
      <alignment horizontal="left" vertical="center" wrapText="1"/>
    </xf>
    <xf numFmtId="164" fontId="9" fillId="5" borderId="13" xfId="0" applyNumberFormat="1" applyFont="1" applyFill="1" applyBorder="1" applyAlignment="1" applyProtection="1">
      <alignment horizontal="left" vertical="center"/>
      <protection locked="0"/>
    </xf>
    <xf numFmtId="0" fontId="25" fillId="11" borderId="2" xfId="0" applyFont="1" applyFill="1" applyBorder="1" applyAlignment="1" applyProtection="1">
      <alignment horizontal="left" vertical="center"/>
    </xf>
    <xf numFmtId="0" fontId="25" fillId="11" borderId="3" xfId="0" applyFont="1" applyFill="1" applyBorder="1" applyAlignment="1" applyProtection="1">
      <alignment horizontal="left" vertical="center"/>
    </xf>
    <xf numFmtId="167" fontId="0" fillId="0" borderId="2" xfId="0" applyNumberFormat="1" applyFont="1" applyBorder="1" applyAlignment="1" applyProtection="1">
      <alignment horizontal="left" vertical="center"/>
      <protection locked="0"/>
    </xf>
    <xf numFmtId="167" fontId="0" fillId="0" borderId="4" xfId="0" applyNumberFormat="1" applyFont="1" applyBorder="1" applyAlignment="1" applyProtection="1">
      <alignment horizontal="left" vertical="center"/>
      <protection locked="0"/>
    </xf>
    <xf numFmtId="167" fontId="0" fillId="0" borderId="3" xfId="0" applyNumberFormat="1" applyFont="1" applyBorder="1" applyAlignment="1" applyProtection="1">
      <alignment horizontal="left" vertical="center"/>
      <protection locked="0"/>
    </xf>
    <xf numFmtId="0" fontId="0" fillId="0" borderId="2" xfId="0" applyFont="1" applyBorder="1" applyAlignment="1" applyProtection="1">
      <alignment horizontal="left" vertical="center"/>
    </xf>
    <xf numFmtId="0" fontId="0" fillId="0" borderId="3" xfId="0" applyFont="1" applyBorder="1" applyAlignment="1" applyProtection="1">
      <alignment horizontal="left" vertical="center"/>
    </xf>
    <xf numFmtId="168" fontId="0" fillId="0" borderId="6" xfId="0" applyNumberFormat="1" applyBorder="1" applyAlignment="1" applyProtection="1">
      <alignment horizontal="left" vertical="center"/>
      <protection locked="0"/>
    </xf>
    <xf numFmtId="168" fontId="0" fillId="0" borderId="10" xfId="0" applyNumberFormat="1" applyBorder="1" applyAlignment="1" applyProtection="1">
      <alignment horizontal="left" vertical="center"/>
      <protection locked="0"/>
    </xf>
    <xf numFmtId="168" fontId="0" fillId="0" borderId="7" xfId="0" applyNumberFormat="1" applyBorder="1" applyAlignment="1" applyProtection="1">
      <alignment horizontal="left" vertical="center"/>
      <protection locked="0"/>
    </xf>
    <xf numFmtId="49" fontId="0" fillId="0" borderId="2" xfId="0" applyNumberFormat="1" applyFont="1" applyBorder="1" applyAlignment="1" applyProtection="1">
      <alignment horizontal="left" vertical="center"/>
    </xf>
    <xf numFmtId="49" fontId="0" fillId="0" borderId="3" xfId="0" applyNumberFormat="1" applyFont="1" applyBorder="1" applyAlignment="1" applyProtection="1">
      <alignment horizontal="left" vertical="center"/>
    </xf>
    <xf numFmtId="0" fontId="26" fillId="11" borderId="2" xfId="0" applyFont="1" applyFill="1" applyBorder="1" applyAlignment="1" applyProtection="1">
      <alignment horizontal="center" vertical="center" wrapText="1"/>
    </xf>
    <xf numFmtId="0" fontId="26" fillId="11" borderId="4" xfId="0" applyFont="1" applyFill="1" applyBorder="1" applyAlignment="1" applyProtection="1">
      <alignment horizontal="center" vertical="center" wrapText="1"/>
    </xf>
    <xf numFmtId="0" fontId="26" fillId="11" borderId="3" xfId="0" applyFont="1" applyFill="1" applyBorder="1" applyAlignment="1" applyProtection="1">
      <alignment horizontal="center" vertical="center" wrapText="1"/>
    </xf>
    <xf numFmtId="0" fontId="24" fillId="11" borderId="2" xfId="0" applyFont="1" applyFill="1" applyBorder="1" applyAlignment="1" applyProtection="1">
      <alignment horizontal="center" vertical="center"/>
    </xf>
    <xf numFmtId="0" fontId="24" fillId="11" borderId="4" xfId="0" applyFont="1" applyFill="1" applyBorder="1" applyAlignment="1" applyProtection="1">
      <alignment horizontal="center" vertical="center"/>
    </xf>
    <xf numFmtId="0" fontId="24" fillId="11" borderId="3" xfId="0" applyFont="1" applyFill="1" applyBorder="1" applyAlignment="1" applyProtection="1">
      <alignment horizontal="center" vertical="center"/>
    </xf>
    <xf numFmtId="0" fontId="0" fillId="5" borderId="2"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15" borderId="0" xfId="0" applyFill="1" applyAlignment="1">
      <alignment horizontal="center"/>
    </xf>
    <xf numFmtId="0" fontId="0" fillId="16" borderId="0" xfId="0" applyFill="1" applyAlignment="1">
      <alignment horizontal="center"/>
    </xf>
    <xf numFmtId="0" fontId="0" fillId="16" borderId="0" xfId="0" applyFill="1" applyAlignment="1">
      <alignment horizontal="center" vertical="center"/>
    </xf>
    <xf numFmtId="0" fontId="13" fillId="4" borderId="0" xfId="0" applyFont="1" applyFill="1" applyAlignment="1" applyProtection="1">
      <alignment horizontal="center" vertical="center"/>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3" fillId="0" borderId="6"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7" xfId="0" applyFont="1" applyBorder="1" applyAlignment="1" applyProtection="1">
      <alignment horizontal="left" vertical="center"/>
    </xf>
    <xf numFmtId="0" fontId="11" fillId="0" borderId="2"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 fillId="5" borderId="2" xfId="0" applyFont="1" applyFill="1" applyBorder="1" applyAlignment="1" applyProtection="1">
      <alignment horizontal="left" vertical="center"/>
    </xf>
    <xf numFmtId="0" fontId="1" fillId="5" borderId="4"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9" fillId="0" borderId="6"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168" fontId="9" fillId="6" borderId="6" xfId="0" applyNumberFormat="1" applyFont="1" applyFill="1" applyBorder="1" applyAlignment="1" applyProtection="1">
      <alignment horizontal="center" vertical="center"/>
    </xf>
    <xf numFmtId="168" fontId="9" fillId="6" borderId="10" xfId="0" applyNumberFormat="1" applyFont="1" applyFill="1" applyBorder="1" applyAlignment="1" applyProtection="1">
      <alignment horizontal="center" vertical="center"/>
    </xf>
    <xf numFmtId="168" fontId="9" fillId="6" borderId="7" xfId="0" applyNumberFormat="1" applyFont="1" applyFill="1" applyBorder="1" applyAlignment="1" applyProtection="1">
      <alignment horizontal="center" vertical="center"/>
    </xf>
    <xf numFmtId="168" fontId="9" fillId="6" borderId="8" xfId="0" applyNumberFormat="1" applyFont="1" applyFill="1" applyBorder="1" applyAlignment="1" applyProtection="1">
      <alignment horizontal="center" vertical="center"/>
    </xf>
    <xf numFmtId="168" fontId="9" fillId="6" borderId="1" xfId="0" applyNumberFormat="1" applyFont="1" applyFill="1" applyBorder="1" applyAlignment="1" applyProtection="1">
      <alignment horizontal="center" vertical="center"/>
    </xf>
    <xf numFmtId="168" fontId="9" fillId="6" borderId="9" xfId="0" applyNumberFormat="1" applyFont="1" applyFill="1" applyBorder="1" applyAlignment="1" applyProtection="1">
      <alignment horizontal="center" vertical="center"/>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167" fontId="9" fillId="6" borderId="6" xfId="0" applyNumberFormat="1" applyFont="1" applyFill="1" applyBorder="1" applyAlignment="1" applyProtection="1">
      <alignment horizontal="center" vertical="center"/>
    </xf>
    <xf numFmtId="167" fontId="9" fillId="6" borderId="10" xfId="0" applyNumberFormat="1" applyFont="1" applyFill="1" applyBorder="1" applyAlignment="1" applyProtection="1">
      <alignment horizontal="center" vertical="center"/>
    </xf>
    <xf numFmtId="167" fontId="9" fillId="6" borderId="7" xfId="0" applyNumberFormat="1" applyFont="1" applyFill="1" applyBorder="1" applyAlignment="1" applyProtection="1">
      <alignment horizontal="center" vertical="center"/>
    </xf>
    <xf numFmtId="167" fontId="9" fillId="6" borderId="8" xfId="0" applyNumberFormat="1" applyFont="1" applyFill="1" applyBorder="1" applyAlignment="1" applyProtection="1">
      <alignment horizontal="center" vertical="center"/>
    </xf>
    <xf numFmtId="167" fontId="9" fillId="6" borderId="1" xfId="0" applyNumberFormat="1" applyFont="1" applyFill="1" applyBorder="1" applyAlignment="1" applyProtection="1">
      <alignment horizontal="center" vertical="center"/>
    </xf>
    <xf numFmtId="167" fontId="9" fillId="6" borderId="9" xfId="0" applyNumberFormat="1"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10" xfId="0" applyFont="1" applyFill="1" applyBorder="1" applyAlignment="1" applyProtection="1">
      <alignment horizontal="center" vertical="center"/>
    </xf>
    <xf numFmtId="0" fontId="1" fillId="5" borderId="7" xfId="0" applyFont="1"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11" fillId="0" borderId="0" xfId="0" applyFont="1" applyAlignment="1" applyProtection="1">
      <alignment horizontal="left" vertical="center"/>
    </xf>
    <xf numFmtId="0" fontId="1" fillId="0" borderId="0" xfId="0" applyFont="1" applyBorder="1" applyAlignment="1" applyProtection="1">
      <alignment horizontal="left" vertical="center"/>
    </xf>
    <xf numFmtId="49" fontId="14" fillId="4" borderId="2" xfId="0" applyNumberFormat="1" applyFont="1" applyFill="1" applyBorder="1" applyAlignment="1" applyProtection="1">
      <alignment horizontal="left" vertical="center"/>
    </xf>
    <xf numFmtId="49" fontId="14" fillId="4" borderId="4" xfId="0" applyNumberFormat="1" applyFont="1" applyFill="1" applyBorder="1" applyAlignment="1" applyProtection="1">
      <alignment horizontal="left" vertical="center"/>
    </xf>
    <xf numFmtId="49" fontId="14" fillId="4" borderId="3" xfId="0" applyNumberFormat="1" applyFont="1" applyFill="1" applyBorder="1" applyAlignment="1" applyProtection="1">
      <alignment horizontal="left" vertical="center"/>
    </xf>
    <xf numFmtId="49" fontId="1" fillId="0" borderId="2"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49" fontId="14" fillId="8" borderId="0" xfId="0" applyNumberFormat="1" applyFont="1" applyFill="1" applyBorder="1" applyAlignment="1" applyProtection="1">
      <alignment horizontal="left" vertical="center"/>
    </xf>
    <xf numFmtId="49" fontId="19" fillId="0" borderId="2" xfId="0" applyNumberFormat="1" applyFont="1" applyFill="1" applyBorder="1" applyAlignment="1" applyProtection="1">
      <alignment horizontal="left" vertical="center" wrapText="1"/>
    </xf>
    <xf numFmtId="49" fontId="19" fillId="0" borderId="4" xfId="0" applyNumberFormat="1" applyFont="1" applyFill="1" applyBorder="1" applyAlignment="1" applyProtection="1">
      <alignment horizontal="left" vertical="center" wrapText="1"/>
    </xf>
    <xf numFmtId="49" fontId="19" fillId="0" borderId="3" xfId="0" applyNumberFormat="1" applyFont="1" applyFill="1" applyBorder="1" applyAlignment="1" applyProtection="1">
      <alignment horizontal="left" vertical="center" wrapText="1"/>
    </xf>
    <xf numFmtId="49" fontId="19" fillId="0" borderId="29" xfId="0" applyNumberFormat="1" applyFont="1" applyFill="1" applyBorder="1" applyAlignment="1" applyProtection="1">
      <alignment horizontal="left" vertical="center" wrapText="1"/>
    </xf>
    <xf numFmtId="49" fontId="19" fillId="0" borderId="30" xfId="0" applyNumberFormat="1" applyFont="1" applyFill="1" applyBorder="1" applyAlignment="1" applyProtection="1">
      <alignment horizontal="left" vertical="center" wrapText="1"/>
    </xf>
    <xf numFmtId="49" fontId="19" fillId="0" borderId="31" xfId="0" applyNumberFormat="1" applyFont="1" applyFill="1" applyBorder="1" applyAlignment="1" applyProtection="1">
      <alignment horizontal="left" vertical="center" wrapText="1"/>
    </xf>
    <xf numFmtId="0" fontId="1" fillId="3" borderId="2" xfId="0" applyFont="1" applyFill="1" applyBorder="1" applyAlignment="1" applyProtection="1">
      <alignment horizontal="center" vertical="center"/>
    </xf>
    <xf numFmtId="49" fontId="2" fillId="0" borderId="37" xfId="0" applyNumberFormat="1" applyFont="1" applyFill="1" applyBorder="1" applyAlignment="1" applyProtection="1">
      <alignment horizontal="left" vertical="center" wrapText="1"/>
    </xf>
    <xf numFmtId="49" fontId="2" fillId="0" borderId="14" xfId="0" applyNumberFormat="1" applyFont="1" applyFill="1" applyBorder="1" applyAlignment="1" applyProtection="1">
      <alignment horizontal="left" vertical="center" wrapText="1"/>
    </xf>
    <xf numFmtId="49" fontId="2" fillId="0" borderId="36" xfId="0" applyNumberFormat="1" applyFont="1" applyFill="1" applyBorder="1" applyAlignment="1" applyProtection="1">
      <alignment horizontal="left" vertical="center" wrapText="1"/>
    </xf>
    <xf numFmtId="0" fontId="14" fillId="9" borderId="5" xfId="0" applyFont="1" applyFill="1" applyBorder="1" applyAlignment="1" applyProtection="1">
      <alignment horizontal="left" vertical="center"/>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49" fontId="1" fillId="17" borderId="37" xfId="0" applyNumberFormat="1" applyFont="1" applyFill="1" applyBorder="1" applyAlignment="1" applyProtection="1">
      <alignment horizontal="left" vertical="center" wrapText="1"/>
    </xf>
    <xf numFmtId="49" fontId="1" fillId="17" borderId="14" xfId="0" applyNumberFormat="1" applyFont="1" applyFill="1" applyBorder="1" applyAlignment="1" applyProtection="1">
      <alignment horizontal="left" vertical="center" wrapText="1"/>
    </xf>
    <xf numFmtId="49" fontId="1" fillId="17" borderId="36" xfId="0" applyNumberFormat="1" applyFont="1" applyFill="1" applyBorder="1" applyAlignment="1" applyProtection="1">
      <alignment horizontal="left" vertical="center" wrapText="1"/>
    </xf>
  </cellXfs>
  <cellStyles count="3">
    <cellStyle name="Link" xfId="2" builtinId="8"/>
    <cellStyle name="Standard" xfId="0" builtinId="0"/>
    <cellStyle name="Standard_Tabelle1" xfId="1" xr:uid="{00000000-0005-0000-0000-000002000000}"/>
  </cellStyles>
  <dxfs count="16">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dxf>
    <dxf>
      <alignment horizontal="center" vertical="center" textRotation="0" wrapText="0" indent="0" justifyLastLine="0" shrinkToFit="0" readingOrder="0"/>
    </dxf>
    <dxf>
      <numFmt numFmtId="19" formatCode="dd/mm/yyyy"/>
    </dxf>
    <dxf>
      <numFmt numFmtId="19" formatCode="dd/mm/yyyy"/>
    </dxf>
    <dxf>
      <numFmt numFmtId="19" formatCode="dd/mm/yyyy"/>
    </dxf>
    <dxf>
      <numFmt numFmtId="19" formatCode="dd/mm/yyyy"/>
    </dxf>
    <dxf>
      <numFmt numFmtId="19" formatCode="dd/mm/yyyy"/>
    </dxf>
    <dxf>
      <numFmt numFmtId="19" formatCode="dd/mm/yyyy"/>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protection locked="1" hidden="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68874</xdr:colOff>
      <xdr:row>0</xdr:row>
      <xdr:rowOff>59347</xdr:rowOff>
    </xdr:from>
    <xdr:to>
      <xdr:col>5</xdr:col>
      <xdr:colOff>1589064</xdr:colOff>
      <xdr:row>2</xdr:row>
      <xdr:rowOff>182928</xdr:rowOff>
    </xdr:to>
    <xdr:pic>
      <xdr:nvPicPr>
        <xdr:cNvPr id="2" name="Grafik 1" descr="FreieHansestadt">
          <a:extLst>
            <a:ext uri="{FF2B5EF4-FFF2-40B4-BE49-F238E27FC236}">
              <a16:creationId xmlns:a16="http://schemas.microsoft.com/office/drawing/2014/main" id="{E5231F19-BB4D-4C8D-9173-DA3A44AC3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974" y="59347"/>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38100"/>
          <a:ext cx="15621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8F7A8E-329B-4BFA-89A7-045CF009DC3E}" name="Tabelle16" displayName="Tabelle16" ref="P40:R44" totalsRowShown="0" headerRowDxfId="15" dataDxfId="14">
  <autoFilter ref="P40:R44" xr:uid="{9EA4395E-2C0E-48F2-81D8-451E615E9EBA}"/>
  <tableColumns count="3">
    <tableColumn id="1" xr3:uid="{EF4DBB43-D822-4874-B0AF-6A0E0A490B4C}" name="Hilfszelle 1. Lehrjahr" dataDxfId="13">
      <calculatedColumnFormula>IF(AND($C41&lt;&gt;"",$F41&lt;&gt;"",$G41&lt;&gt;""),$C41*$F41*ROUND($G41,2),"")</calculatedColumnFormula>
    </tableColumn>
    <tableColumn id="2" xr3:uid="{50C3DCFB-0BDF-41EB-A8C1-CAD849E8867C}" name="Hilfszelle 2. Lehrjahr" dataDxfId="12">
      <calculatedColumnFormula>IF(AND($D41&lt;&gt;"",$F41&lt;&gt;"",$H41&lt;&gt;"",$J41&lt;&gt;""),ROUND(($H41-($J41/9.5)),2)*$D41*$F41,"")</calculatedColumnFormula>
    </tableColumn>
    <tableColumn id="3" xr3:uid="{F88E3358-1981-45ED-B6BB-21DFAA7427EF}" name="Hilfszelle 3. Lehrjahr" dataDxfId="11">
      <calculatedColumnFormula>IF(AND($E41&lt;&gt;"",$F41&lt;&gt;"",$I41&lt;&gt;"",$J41&lt;&gt;""),ROUND(($I41-($J41/9.5)),2)*$E41*$F41,"")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2E093E-CC97-478E-BF46-53E6F68B3BF0}" name="tbl_Beginn2025" displayName="tbl_Beginn2025" ref="B4:C369" totalsRowShown="0">
  <autoFilter ref="B4:C369" xr:uid="{3633C6FB-BEC0-472E-92E6-0FD88E649F2A}"/>
  <tableColumns count="2">
    <tableColumn id="1" xr3:uid="{D58F9730-4F72-473F-AA91-A43D76CFA373}" name="Datum" dataDxfId="10"/>
    <tableColumn id="2" xr3:uid="{E85012E1-0DE9-4C85-9575-2A8D6039E7BE}" name="Mon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6CFA83-4E4C-400E-B8D6-E12AA18AC80E}" name="tbl_1.Lj.Beginn2024" displayName="tbl_1.Lj.Beginn2024" ref="E4:F370" totalsRowShown="0">
  <autoFilter ref="E4:F370" xr:uid="{B8F3DD0E-FA2E-408D-AD26-60267F6AB5F9}"/>
  <tableColumns count="2">
    <tableColumn id="1" xr3:uid="{3A59C69D-D2ED-4B48-B404-9E70A1C0F272}" name="Datum" dataDxfId="9"/>
    <tableColumn id="2" xr3:uid="{17FC6F95-F691-410E-9412-16F82EEE7CE7}" name="Mon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8509C9-996F-413D-84DC-B390F869220A}" name="tbl_2.Lj.Beginn2024" displayName="tbl_2.Lj.Beginn2024" ref="H4:I370" totalsRowShown="0">
  <autoFilter ref="H4:I370" xr:uid="{0F957AAB-D787-4BC6-986B-3D23C1461B5B}"/>
  <tableColumns count="2">
    <tableColumn id="1" xr3:uid="{3B0AD43A-A2ED-490F-9454-EB940FFDE5AB}" name="Datum" dataDxfId="8"/>
    <tableColumn id="2" xr3:uid="{CA5DDC56-940C-4751-811B-CAD8DA349543}" name="Monat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ECC217-E1C6-4D77-8C1B-9E26B06E66E1}" name="tbl_2.Lj.Beginn2023" displayName="tbl_2.Lj.Beginn2023" ref="K4:L369" totalsRowShown="0">
  <autoFilter ref="K4:L369" xr:uid="{CA0BDD9B-A108-4F24-BBA3-0481A46F2C57}"/>
  <tableColumns count="2">
    <tableColumn id="1" xr3:uid="{52D974BB-526A-41FB-B1BD-16A3F03C8C1A}" name="Datum" dataDxfId="7"/>
    <tableColumn id="2" xr3:uid="{457ACCF0-8936-442E-B3B7-B45757F271FB}" name="Mon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8C5CD7A-AE5F-4133-AE1E-F71DED1B55FA}" name="tbl_3.Lj.Beginn2023" displayName="tbl_3.Lj.Beginn2023" ref="N4:O369" totalsRowShown="0">
  <autoFilter ref="N4:O369" xr:uid="{2B8C0480-E678-4EA1-A91A-BA578277E9F6}"/>
  <tableColumns count="2">
    <tableColumn id="1" xr3:uid="{F91FF354-5043-48B9-B821-0550119571F0}" name="Datum" dataDxfId="6"/>
    <tableColumn id="2" xr3:uid="{C70737DA-2FD2-4165-957A-10797BEAA8FC}" name="Monat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B3FA5A7-EB2B-4F2A-866F-4A511F3A0AFC}" name="tbl_Beendigung2025" displayName="tbl_Beendigung2025" ref="Q4:R369" totalsRowShown="0">
  <autoFilter ref="Q4:R369" xr:uid="{51F7EB12-4C7E-4F7F-A3BB-E25B8447ECB5}"/>
  <tableColumns count="2">
    <tableColumn id="1" xr3:uid="{27A4FAB1-7C21-4F31-8DAF-D3937DC14D5E}" name="Datum" dataDxfId="5"/>
    <tableColumn id="2" xr3:uid="{2153EEED-6891-4055-832F-F7CF1333F436}" name="Mon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5A77064-95C3-4A5D-AF1E-62D2BADAD3DB}" name="tbl_Studenten" displayName="tbl_Studenten" ref="T4:W14" totalsRowShown="0" dataDxfId="4">
  <autoFilter ref="T4:W14" xr:uid="{38EAE5E1-06E3-497A-A77B-49BCA5386D17}"/>
  <tableColumns count="4">
    <tableColumn id="1" xr3:uid="{33E0306D-000F-43F2-91A6-0B8D1FEA8B7A}" name="Datum" dataDxfId="3"/>
    <tableColumn id="2" xr3:uid="{6D0CCDF1-5DD6-41F4-860B-23D42E347702}" name="1. + 2. Semester" dataDxfId="2"/>
    <tableColumn id="3" xr3:uid="{00402055-74F4-478B-ADC8-78DD67241F46}" name="3. + 4. Semester" dataDxfId="1"/>
    <tableColumn id="4" xr3:uid="{BE6F47CA-F950-4783-AE82-6532CF8545F8}" name="5. bis 8. Semester"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45"/>
  <sheetViews>
    <sheetView showGridLines="0" tabSelected="1" topLeftCell="A2" zoomScale="110" zoomScaleNormal="110" workbookViewId="0">
      <selection activeCell="C20" sqref="C19:F20"/>
    </sheetView>
  </sheetViews>
  <sheetFormatPr baseColWidth="10" defaultColWidth="11.44140625" defaultRowHeight="13.8" x14ac:dyDescent="0.25"/>
  <cols>
    <col min="1" max="1" width="15.6640625" style="8" customWidth="1"/>
    <col min="2" max="2" width="18.5546875" style="8" customWidth="1"/>
    <col min="3" max="3" width="17.88671875" style="8" customWidth="1"/>
    <col min="4" max="4" width="23.6640625" style="8" customWidth="1"/>
    <col min="5" max="5" width="0.109375" style="8" customWidth="1"/>
    <col min="6" max="6" width="24.6640625" style="8" customWidth="1"/>
    <col min="7" max="16384" width="11.44140625" style="8"/>
  </cols>
  <sheetData>
    <row r="1" spans="1:6" ht="17.399999999999999" x14ac:dyDescent="0.3">
      <c r="A1" s="7" t="s">
        <v>0</v>
      </c>
      <c r="F1" s="57"/>
    </row>
    <row r="2" spans="1:6" ht="17.399999999999999" x14ac:dyDescent="0.3">
      <c r="A2" s="9" t="s">
        <v>106</v>
      </c>
      <c r="F2" s="57"/>
    </row>
    <row r="3" spans="1:6" ht="17.399999999999999" x14ac:dyDescent="0.3">
      <c r="E3" s="45"/>
      <c r="F3" s="57"/>
    </row>
    <row r="4" spans="1:6" ht="17.399999999999999" x14ac:dyDescent="0.3">
      <c r="E4" s="45"/>
      <c r="F4" s="57"/>
    </row>
    <row r="5" spans="1:6" ht="17.399999999999999" x14ac:dyDescent="0.3">
      <c r="E5" s="45"/>
      <c r="F5" s="57"/>
    </row>
    <row r="6" spans="1:6" s="45" customFormat="1" ht="20.100000000000001" customHeight="1" x14ac:dyDescent="0.3">
      <c r="A6" s="10" t="s">
        <v>0</v>
      </c>
      <c r="B6" s="8"/>
      <c r="C6" s="8"/>
      <c r="D6" s="8"/>
      <c r="E6" s="8"/>
      <c r="F6" s="8"/>
    </row>
    <row r="7" spans="1:6" ht="19.5" customHeight="1" x14ac:dyDescent="0.25">
      <c r="A7" s="10" t="s">
        <v>65</v>
      </c>
      <c r="F7" s="91" t="s">
        <v>257</v>
      </c>
    </row>
    <row r="8" spans="1:6" ht="19.5" customHeight="1" x14ac:dyDescent="0.25">
      <c r="A8" s="10" t="s">
        <v>1</v>
      </c>
    </row>
    <row r="9" spans="1:6" ht="19.5" customHeight="1" x14ac:dyDescent="0.25">
      <c r="A9" s="10" t="s">
        <v>2</v>
      </c>
    </row>
    <row r="10" spans="1:6" ht="15" customHeight="1" x14ac:dyDescent="0.25">
      <c r="A10" s="10"/>
      <c r="F10" s="91" t="s">
        <v>218</v>
      </c>
    </row>
    <row r="11" spans="1:6" ht="15" customHeight="1" x14ac:dyDescent="0.25">
      <c r="A11" s="10"/>
    </row>
    <row r="12" spans="1:6" ht="21" x14ac:dyDescent="0.4">
      <c r="F12" s="11">
        <v>2025</v>
      </c>
    </row>
    <row r="13" spans="1:6" ht="17.399999999999999" x14ac:dyDescent="0.25">
      <c r="A13" s="116" t="s">
        <v>66</v>
      </c>
      <c r="B13" s="116"/>
      <c r="C13" s="116"/>
      <c r="D13" s="116"/>
      <c r="E13" s="116"/>
      <c r="F13" s="116"/>
    </row>
    <row r="14" spans="1:6" ht="19.5" customHeight="1" x14ac:dyDescent="0.25">
      <c r="A14" s="117" t="s">
        <v>67</v>
      </c>
      <c r="B14" s="117"/>
      <c r="C14" s="117"/>
      <c r="D14" s="117"/>
      <c r="E14" s="117"/>
      <c r="F14" s="117"/>
    </row>
    <row r="15" spans="1:6" ht="19.5" customHeight="1" x14ac:dyDescent="0.25">
      <c r="A15" s="118" t="s">
        <v>104</v>
      </c>
      <c r="B15" s="118"/>
      <c r="C15" s="118"/>
      <c r="D15" s="118"/>
      <c r="E15" s="118"/>
      <c r="F15" s="118"/>
    </row>
    <row r="16" spans="1:6" ht="19.5" customHeight="1" thickBot="1" x14ac:dyDescent="0.3">
      <c r="A16" s="102" t="s">
        <v>219</v>
      </c>
      <c r="B16" s="102"/>
      <c r="C16" s="119"/>
      <c r="D16" s="119"/>
      <c r="E16" s="119"/>
      <c r="F16" s="119"/>
    </row>
    <row r="17" spans="1:6" ht="19.5" customHeight="1" thickBot="1" x14ac:dyDescent="0.3">
      <c r="A17" s="98" t="s">
        <v>68</v>
      </c>
      <c r="B17" s="98"/>
      <c r="C17" s="109"/>
      <c r="D17" s="109"/>
      <c r="E17" s="109"/>
      <c r="F17" s="109"/>
    </row>
    <row r="18" spans="1:6" ht="19.5" customHeight="1" thickBot="1" x14ac:dyDescent="0.3">
      <c r="A18" s="102" t="s">
        <v>69</v>
      </c>
      <c r="B18" s="102"/>
      <c r="C18" s="107"/>
      <c r="D18" s="107"/>
      <c r="E18" s="107"/>
      <c r="F18" s="107"/>
    </row>
    <row r="19" spans="1:6" ht="19.5" customHeight="1" thickBot="1" x14ac:dyDescent="0.3">
      <c r="A19" s="102" t="s">
        <v>70</v>
      </c>
      <c r="B19" s="102"/>
      <c r="C19" s="107"/>
      <c r="D19" s="107"/>
      <c r="E19" s="107"/>
      <c r="F19" s="107"/>
    </row>
    <row r="20" spans="1:6" ht="19.5" customHeight="1" thickBot="1" x14ac:dyDescent="0.3">
      <c r="A20" s="102" t="s">
        <v>71</v>
      </c>
      <c r="B20" s="102"/>
      <c r="C20" s="95"/>
      <c r="D20" s="107"/>
      <c r="E20" s="107"/>
      <c r="F20" s="107"/>
    </row>
    <row r="21" spans="1:6" ht="19.5" customHeight="1" thickBot="1" x14ac:dyDescent="0.3">
      <c r="A21" s="102" t="s">
        <v>73</v>
      </c>
      <c r="B21" s="102"/>
      <c r="C21" s="110"/>
      <c r="D21" s="111"/>
      <c r="E21" s="111"/>
      <c r="F21" s="12"/>
    </row>
    <row r="22" spans="1:6" ht="19.5" customHeight="1" thickTop="1" x14ac:dyDescent="0.25">
      <c r="A22" s="94" t="s">
        <v>74</v>
      </c>
      <c r="B22" s="94"/>
      <c r="C22" s="112"/>
      <c r="D22" s="113"/>
      <c r="E22" s="113"/>
      <c r="F22" s="114"/>
    </row>
    <row r="23" spans="1:6" x14ac:dyDescent="0.25">
      <c r="A23" s="58"/>
      <c r="B23" s="58"/>
      <c r="C23" s="58"/>
      <c r="D23" s="58"/>
      <c r="E23" s="58"/>
      <c r="F23" s="58"/>
    </row>
    <row r="24" spans="1:6" x14ac:dyDescent="0.25">
      <c r="A24" s="100" t="s">
        <v>72</v>
      </c>
      <c r="B24" s="100"/>
      <c r="C24" s="100"/>
      <c r="D24" s="100"/>
      <c r="E24" s="100"/>
      <c r="F24" s="100"/>
    </row>
    <row r="25" spans="1:6" ht="19.5" customHeight="1" thickBot="1" x14ac:dyDescent="0.3">
      <c r="A25" s="102" t="s">
        <v>220</v>
      </c>
      <c r="B25" s="102"/>
      <c r="C25" s="101"/>
      <c r="D25" s="101"/>
      <c r="E25" s="101"/>
      <c r="F25" s="101"/>
    </row>
    <row r="26" spans="1:6" ht="19.5" customHeight="1" thickBot="1" x14ac:dyDescent="0.3">
      <c r="A26" s="102" t="s">
        <v>221</v>
      </c>
      <c r="B26" s="102"/>
      <c r="C26" s="101"/>
      <c r="D26" s="101"/>
      <c r="E26" s="101"/>
      <c r="F26" s="101"/>
    </row>
    <row r="27" spans="1:6" ht="19.5" customHeight="1" thickBot="1" x14ac:dyDescent="0.3">
      <c r="A27" s="102" t="s">
        <v>222</v>
      </c>
      <c r="B27" s="102"/>
      <c r="C27" s="95"/>
      <c r="D27" s="115"/>
      <c r="E27" s="107"/>
      <c r="F27" s="107"/>
    </row>
    <row r="28" spans="1:6" ht="29.25" customHeight="1" thickBot="1" x14ac:dyDescent="0.3">
      <c r="A28" s="98" t="s">
        <v>223</v>
      </c>
      <c r="B28" s="98"/>
      <c r="C28" s="101"/>
      <c r="D28" s="101"/>
      <c r="E28" s="101"/>
      <c r="F28" s="101"/>
    </row>
    <row r="29" spans="1:6" ht="19.5" customHeight="1" thickBot="1" x14ac:dyDescent="0.3">
      <c r="A29" s="102" t="s">
        <v>73</v>
      </c>
      <c r="B29" s="102"/>
      <c r="C29" s="107"/>
      <c r="D29" s="108"/>
      <c r="E29" s="107"/>
      <c r="F29" s="107"/>
    </row>
    <row r="30" spans="1:6" ht="19.5" customHeight="1" thickBot="1" x14ac:dyDescent="0.3">
      <c r="A30" s="102" t="s">
        <v>224</v>
      </c>
      <c r="B30" s="102"/>
      <c r="C30" s="101"/>
      <c r="D30" s="101"/>
      <c r="E30" s="101"/>
      <c r="F30" s="101"/>
    </row>
    <row r="31" spans="1:6" x14ac:dyDescent="0.25">
      <c r="A31" s="58"/>
      <c r="B31" s="58"/>
      <c r="C31" s="58"/>
      <c r="D31" s="58"/>
      <c r="E31" s="58"/>
      <c r="F31" s="58"/>
    </row>
    <row r="32" spans="1:6" ht="19.5" customHeight="1" x14ac:dyDescent="0.25">
      <c r="A32" s="100" t="s">
        <v>75</v>
      </c>
      <c r="B32" s="100"/>
      <c r="C32" s="100"/>
      <c r="D32" s="100"/>
      <c r="E32" s="100"/>
      <c r="F32" s="100"/>
    </row>
    <row r="33" spans="1:6" ht="19.5" customHeight="1" thickBot="1" x14ac:dyDescent="0.3">
      <c r="A33" s="102" t="s">
        <v>76</v>
      </c>
      <c r="B33" s="102"/>
      <c r="C33" s="101"/>
      <c r="D33" s="101"/>
      <c r="E33" s="101"/>
      <c r="F33" s="101"/>
    </row>
    <row r="34" spans="1:6" ht="19.5" customHeight="1" thickBot="1" x14ac:dyDescent="0.3">
      <c r="A34" s="102" t="s">
        <v>77</v>
      </c>
      <c r="B34" s="102"/>
      <c r="C34" s="101"/>
      <c r="D34" s="101"/>
      <c r="E34" s="101"/>
      <c r="F34" s="101"/>
    </row>
    <row r="35" spans="1:6" ht="19.5" customHeight="1" thickBot="1" x14ac:dyDescent="0.3">
      <c r="A35" s="102" t="s">
        <v>78</v>
      </c>
      <c r="B35" s="102"/>
      <c r="C35" s="101"/>
      <c r="D35" s="101"/>
      <c r="E35" s="101"/>
      <c r="F35" s="101"/>
    </row>
    <row r="36" spans="1:6" x14ac:dyDescent="0.25">
      <c r="A36" s="58"/>
      <c r="B36" s="58"/>
      <c r="C36" s="58"/>
      <c r="D36" s="58"/>
      <c r="E36" s="58"/>
      <c r="F36" s="58"/>
    </row>
    <row r="37" spans="1:6" ht="18.75" customHeight="1" x14ac:dyDescent="0.25">
      <c r="A37" s="103" t="s">
        <v>134</v>
      </c>
      <c r="B37" s="103"/>
      <c r="C37" s="103"/>
      <c r="D37" s="103"/>
      <c r="E37" s="103"/>
      <c r="F37" s="103"/>
    </row>
    <row r="38" spans="1:6" ht="18.75" customHeight="1" x14ac:dyDescent="0.25">
      <c r="A38" s="100" t="s">
        <v>79</v>
      </c>
      <c r="B38" s="100"/>
      <c r="C38" s="100"/>
      <c r="D38" s="100"/>
      <c r="E38" s="100"/>
      <c r="F38" s="100"/>
    </row>
    <row r="39" spans="1:6" ht="45.75" customHeight="1" thickBot="1" x14ac:dyDescent="0.3">
      <c r="A39" s="98" t="s">
        <v>225</v>
      </c>
      <c r="B39" s="98"/>
      <c r="C39" s="98"/>
      <c r="D39" s="98"/>
      <c r="E39" s="99"/>
      <c r="F39" s="99"/>
    </row>
    <row r="40" spans="1:6" ht="14.4" thickBot="1" x14ac:dyDescent="0.3">
      <c r="A40" s="58"/>
      <c r="B40" s="58"/>
      <c r="C40" s="58"/>
      <c r="D40" s="58"/>
      <c r="E40" s="59"/>
      <c r="F40" s="59"/>
    </row>
    <row r="41" spans="1:6" ht="31.5" customHeight="1" thickBot="1" x14ac:dyDescent="0.3">
      <c r="A41" s="98" t="s">
        <v>261</v>
      </c>
      <c r="B41" s="98"/>
      <c r="C41" s="98"/>
      <c r="D41" s="98"/>
      <c r="E41" s="106"/>
      <c r="F41" s="106"/>
    </row>
    <row r="42" spans="1:6" ht="19.5" customHeight="1" thickBot="1" x14ac:dyDescent="0.3">
      <c r="A42" s="98" t="s">
        <v>262</v>
      </c>
      <c r="B42" s="98"/>
      <c r="C42" s="98"/>
      <c r="D42" s="98"/>
      <c r="E42" s="106"/>
      <c r="F42" s="106"/>
    </row>
    <row r="43" spans="1:6" x14ac:dyDescent="0.25">
      <c r="A43" s="58"/>
      <c r="B43" s="58"/>
      <c r="C43" s="58"/>
      <c r="D43" s="58"/>
      <c r="E43" s="58"/>
      <c r="F43" s="58"/>
    </row>
    <row r="44" spans="1:6" ht="19.5" customHeight="1" x14ac:dyDescent="0.25">
      <c r="A44" s="104" t="s">
        <v>217</v>
      </c>
      <c r="B44" s="104"/>
      <c r="C44" s="104"/>
      <c r="D44" s="104"/>
      <c r="E44" s="104"/>
      <c r="F44" s="104"/>
    </row>
    <row r="45" spans="1:6" ht="19.5" customHeight="1" x14ac:dyDescent="0.25">
      <c r="A45" s="105" t="s">
        <v>80</v>
      </c>
      <c r="B45" s="105"/>
      <c r="C45" s="105"/>
      <c r="D45" s="105"/>
      <c r="E45" s="105"/>
      <c r="F45" s="105"/>
    </row>
  </sheetData>
  <sheetProtection algorithmName="SHA-512" hashValue="RD7ng/5GxFhVqXX3bkOT33ol095V0kx0cH60PXGcNF5Lsmcau/Sp0hVGOSP94vvqw6tcCW8Tn5z6ksQYhxp1zw==" saltValue="c9+7t7c1yOTY1bKEHffyog==" spinCount="100000" sheet="1" objects="1" scenarios="1"/>
  <mergeCells count="47">
    <mergeCell ref="A13:F13"/>
    <mergeCell ref="A14:F14"/>
    <mergeCell ref="A15:F15"/>
    <mergeCell ref="A16:B16"/>
    <mergeCell ref="C16:F16"/>
    <mergeCell ref="A20:B20"/>
    <mergeCell ref="D20:F20"/>
    <mergeCell ref="C33:F33"/>
    <mergeCell ref="A34:B34"/>
    <mergeCell ref="A21:B21"/>
    <mergeCell ref="C21:E21"/>
    <mergeCell ref="C22:F22"/>
    <mergeCell ref="A30:B30"/>
    <mergeCell ref="C30:F30"/>
    <mergeCell ref="A24:F24"/>
    <mergeCell ref="A25:B25"/>
    <mergeCell ref="C25:F25"/>
    <mergeCell ref="A26:B26"/>
    <mergeCell ref="C26:F26"/>
    <mergeCell ref="A27:B27"/>
    <mergeCell ref="D27:F27"/>
    <mergeCell ref="A17:B17"/>
    <mergeCell ref="C17:F17"/>
    <mergeCell ref="A18:B18"/>
    <mergeCell ref="C18:F18"/>
    <mergeCell ref="A19:B19"/>
    <mergeCell ref="C19:F19"/>
    <mergeCell ref="A28:B28"/>
    <mergeCell ref="C28:F28"/>
    <mergeCell ref="A29:B29"/>
    <mergeCell ref="C29:D29"/>
    <mergeCell ref="E29:F29"/>
    <mergeCell ref="A44:F44"/>
    <mergeCell ref="A45:F45"/>
    <mergeCell ref="A41:D41"/>
    <mergeCell ref="E41:F41"/>
    <mergeCell ref="A42:D42"/>
    <mergeCell ref="E42:F42"/>
    <mergeCell ref="A39:D39"/>
    <mergeCell ref="E39:F39"/>
    <mergeCell ref="A32:F32"/>
    <mergeCell ref="C34:F34"/>
    <mergeCell ref="A35:B35"/>
    <mergeCell ref="C35:F35"/>
    <mergeCell ref="A33:B33"/>
    <mergeCell ref="A37:F37"/>
    <mergeCell ref="A38:F38"/>
  </mergeCells>
  <pageMargins left="0.7" right="0.7" top="0.78740157499999996" bottom="0.78740157499999996"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3F38-1632-4F26-BCF6-A432E886F1D7}">
  <sheetPr>
    <tabColor theme="6" tint="0.59999389629810485"/>
    <pageSetUpPr fitToPage="1"/>
  </sheetPr>
  <dimension ref="B1:U58"/>
  <sheetViews>
    <sheetView showGridLines="0" zoomScale="90" zoomScaleNormal="90" workbookViewId="0">
      <selection activeCell="J8" sqref="J8:N13"/>
    </sheetView>
  </sheetViews>
  <sheetFormatPr baseColWidth="10" defaultColWidth="11.44140625" defaultRowHeight="14.4" x14ac:dyDescent="0.3"/>
  <cols>
    <col min="1" max="1" width="2.5546875" style="45" customWidth="1"/>
    <col min="2" max="2" width="18.5546875" style="45" customWidth="1"/>
    <col min="3" max="14" width="20.5546875" style="45" customWidth="1"/>
    <col min="15" max="15" width="11.44140625" style="45"/>
    <col min="16" max="16" width="19.5546875" style="45" hidden="1" customWidth="1"/>
    <col min="17" max="17" width="20.109375" style="45" hidden="1" customWidth="1"/>
    <col min="18" max="18" width="19.5546875" style="45" hidden="1" customWidth="1"/>
    <col min="19" max="16384" width="11.44140625" style="45"/>
  </cols>
  <sheetData>
    <row r="1" spans="2:14" ht="5.0999999999999996" customHeight="1" thickBot="1" x14ac:dyDescent="0.35"/>
    <row r="2" spans="2:14" ht="18.899999999999999" customHeight="1" thickTop="1" thickBot="1" x14ac:dyDescent="0.35">
      <c r="B2" s="120" t="s">
        <v>3</v>
      </c>
      <c r="C2" s="121"/>
      <c r="D2" s="127">
        <f>IK</f>
        <v>0</v>
      </c>
      <c r="E2" s="128"/>
      <c r="F2" s="129"/>
    </row>
    <row r="3" spans="2:14" ht="18.899999999999999" customHeight="1" thickTop="1" thickBot="1" x14ac:dyDescent="0.35">
      <c r="B3" s="120" t="s">
        <v>47</v>
      </c>
      <c r="C3" s="121"/>
      <c r="D3" s="122">
        <f>Name_Einrichtung</f>
        <v>0</v>
      </c>
      <c r="E3" s="123"/>
      <c r="F3" s="123"/>
      <c r="G3" s="123"/>
      <c r="H3" s="123"/>
      <c r="I3" s="124"/>
      <c r="J3" s="64"/>
      <c r="K3" s="82"/>
      <c r="L3" s="130" t="s">
        <v>124</v>
      </c>
      <c r="M3" s="131"/>
    </row>
    <row r="4" spans="2:14" ht="18.899999999999999" customHeight="1" thickTop="1" thickBot="1" x14ac:dyDescent="0.35">
      <c r="B4" s="120" t="s">
        <v>114</v>
      </c>
      <c r="C4" s="121"/>
      <c r="D4" s="122">
        <f>Name_Tr</f>
        <v>0</v>
      </c>
      <c r="E4" s="123"/>
      <c r="F4" s="123"/>
      <c r="G4" s="123"/>
      <c r="H4" s="123"/>
      <c r="I4" s="124"/>
      <c r="K4" s="83"/>
      <c r="L4" s="125" t="s">
        <v>174</v>
      </c>
      <c r="M4" s="126"/>
    </row>
    <row r="5" spans="2:14" ht="5.0999999999999996" customHeight="1" thickTop="1" thickBot="1" x14ac:dyDescent="0.35"/>
    <row r="6" spans="2:14" ht="45" customHeight="1" thickTop="1" thickBot="1" x14ac:dyDescent="0.35">
      <c r="B6" s="65" t="s">
        <v>169</v>
      </c>
      <c r="C6" s="132" t="s">
        <v>175</v>
      </c>
      <c r="D6" s="133"/>
      <c r="E6" s="133"/>
      <c r="F6" s="133"/>
      <c r="G6" s="133"/>
      <c r="H6" s="134"/>
      <c r="I6" s="66"/>
      <c r="J6" s="67"/>
      <c r="K6" s="67"/>
      <c r="L6" s="67"/>
    </row>
    <row r="7" spans="2:14" ht="60" customHeight="1" thickTop="1" thickBot="1" x14ac:dyDescent="0.35">
      <c r="B7" s="68" t="s">
        <v>121</v>
      </c>
      <c r="C7" s="69" t="s">
        <v>170</v>
      </c>
      <c r="D7" s="68" t="s">
        <v>115</v>
      </c>
      <c r="E7" s="68" t="s">
        <v>122</v>
      </c>
      <c r="F7" s="68" t="s">
        <v>123</v>
      </c>
      <c r="G7" s="68" t="s">
        <v>176</v>
      </c>
      <c r="H7" s="68" t="s">
        <v>177</v>
      </c>
      <c r="J7" s="135" t="s">
        <v>178</v>
      </c>
      <c r="K7" s="136"/>
      <c r="L7" s="136"/>
      <c r="M7" s="136"/>
      <c r="N7" s="137"/>
    </row>
    <row r="8" spans="2:14" ht="15" customHeight="1" thickTop="1" thickBot="1" x14ac:dyDescent="0.35">
      <c r="B8" s="60"/>
      <c r="C8" s="70" t="str">
        <f>IFERROR(VLOOKUP($B8,tbl_Beginn2025[],2,FALSE),"")</f>
        <v/>
      </c>
      <c r="D8" s="61"/>
      <c r="E8" s="62"/>
      <c r="F8" s="62"/>
      <c r="G8" s="71" t="str">
        <f>IFERROR(($C8*$D8*ROUND($F8,2))," ")</f>
        <v xml:space="preserve"> </v>
      </c>
      <c r="H8" s="71" t="str">
        <f t="shared" ref="H8:H13" si="0">IFERROR((monatlicher_Pauschalbetrag_2025*$C8*$D8+$G8)," ")</f>
        <v xml:space="preserve"> </v>
      </c>
      <c r="J8" s="138"/>
      <c r="K8" s="139"/>
      <c r="L8" s="139"/>
      <c r="M8" s="139"/>
      <c r="N8" s="140"/>
    </row>
    <row r="9" spans="2:14" ht="15" customHeight="1" thickTop="1" thickBot="1" x14ac:dyDescent="0.35">
      <c r="B9" s="60"/>
      <c r="C9" s="70" t="str">
        <f>IFERROR(VLOOKUP($B9,tbl_Beginn2025[],2,FALSE),"")</f>
        <v/>
      </c>
      <c r="D9" s="61"/>
      <c r="E9" s="62"/>
      <c r="F9" s="62"/>
      <c r="G9" s="71" t="str">
        <f t="shared" ref="G9:G13" si="1">IFERROR(($C9*$D9*ROUND($F9,2))," ")</f>
        <v xml:space="preserve"> </v>
      </c>
      <c r="H9" s="71" t="str">
        <f t="shared" si="0"/>
        <v xml:space="preserve"> </v>
      </c>
      <c r="J9" s="138"/>
      <c r="K9" s="139"/>
      <c r="L9" s="139"/>
      <c r="M9" s="139"/>
      <c r="N9" s="140"/>
    </row>
    <row r="10" spans="2:14" ht="15" customHeight="1" thickTop="1" thickBot="1" x14ac:dyDescent="0.35">
      <c r="B10" s="60"/>
      <c r="C10" s="70" t="str">
        <f>IFERROR(VLOOKUP($B10,tbl_Beginn2025[],2,FALSE),"")</f>
        <v/>
      </c>
      <c r="D10" s="61"/>
      <c r="E10" s="62"/>
      <c r="F10" s="62"/>
      <c r="G10" s="71" t="str">
        <f t="shared" si="1"/>
        <v xml:space="preserve"> </v>
      </c>
      <c r="H10" s="71" t="str">
        <f t="shared" si="0"/>
        <v xml:space="preserve"> </v>
      </c>
      <c r="J10" s="138"/>
      <c r="K10" s="139"/>
      <c r="L10" s="139"/>
      <c r="M10" s="139"/>
      <c r="N10" s="140"/>
    </row>
    <row r="11" spans="2:14" ht="15" customHeight="1" thickTop="1" thickBot="1" x14ac:dyDescent="0.35">
      <c r="B11" s="60"/>
      <c r="C11" s="70" t="str">
        <f>IFERROR(VLOOKUP($B11,tbl_Beginn2025[],2,FALSE),"")</f>
        <v/>
      </c>
      <c r="D11" s="61"/>
      <c r="E11" s="62"/>
      <c r="F11" s="62"/>
      <c r="G11" s="71" t="str">
        <f t="shared" si="1"/>
        <v xml:space="preserve"> </v>
      </c>
      <c r="H11" s="71" t="str">
        <f t="shared" si="0"/>
        <v xml:space="preserve"> </v>
      </c>
      <c r="J11" s="138"/>
      <c r="K11" s="139"/>
      <c r="L11" s="139"/>
      <c r="M11" s="139"/>
      <c r="N11" s="140"/>
    </row>
    <row r="12" spans="2:14" ht="15" customHeight="1" thickTop="1" thickBot="1" x14ac:dyDescent="0.35">
      <c r="B12" s="60"/>
      <c r="C12" s="70" t="str">
        <f>IFERROR(VLOOKUP($B12,tbl_Beginn2025[],2,FALSE),"")</f>
        <v/>
      </c>
      <c r="D12" s="61"/>
      <c r="E12" s="62"/>
      <c r="F12" s="62"/>
      <c r="G12" s="71" t="str">
        <f t="shared" si="1"/>
        <v xml:space="preserve"> </v>
      </c>
      <c r="H12" s="71" t="str">
        <f t="shared" si="0"/>
        <v xml:space="preserve"> </v>
      </c>
      <c r="J12" s="138"/>
      <c r="K12" s="139"/>
      <c r="L12" s="139"/>
      <c r="M12" s="139"/>
      <c r="N12" s="140"/>
    </row>
    <row r="13" spans="2:14" ht="15" customHeight="1" thickTop="1" thickBot="1" x14ac:dyDescent="0.35">
      <c r="B13" s="60"/>
      <c r="C13" s="70" t="str">
        <f>IFERROR(VLOOKUP($B13,tbl_Beginn2025[],2,FALSE),"")</f>
        <v/>
      </c>
      <c r="D13" s="61"/>
      <c r="E13" s="62"/>
      <c r="F13" s="62"/>
      <c r="G13" s="71" t="str">
        <f t="shared" si="1"/>
        <v xml:space="preserve"> </v>
      </c>
      <c r="H13" s="71" t="str">
        <f t="shared" si="0"/>
        <v xml:space="preserve"> </v>
      </c>
      <c r="J13" s="138"/>
      <c r="K13" s="139"/>
      <c r="L13" s="139"/>
      <c r="M13" s="139"/>
      <c r="N13" s="140"/>
    </row>
    <row r="14" spans="2:14" ht="5.0999999999999996" customHeight="1" thickTop="1" thickBot="1" x14ac:dyDescent="0.35"/>
    <row r="15" spans="2:14" ht="45" customHeight="1" thickTop="1" thickBot="1" x14ac:dyDescent="0.35">
      <c r="B15" s="65" t="s">
        <v>171</v>
      </c>
      <c r="C15" s="132" t="s">
        <v>179</v>
      </c>
      <c r="D15" s="133"/>
      <c r="E15" s="133"/>
      <c r="F15" s="133"/>
      <c r="G15" s="133"/>
      <c r="H15" s="133"/>
      <c r="I15" s="133"/>
      <c r="J15" s="133"/>
      <c r="K15" s="133"/>
      <c r="L15" s="133"/>
      <c r="M15" s="134"/>
      <c r="N15" s="66"/>
    </row>
    <row r="16" spans="2:14" ht="60" customHeight="1" thickTop="1" thickBot="1" x14ac:dyDescent="0.35">
      <c r="B16" s="68" t="s">
        <v>125</v>
      </c>
      <c r="C16" s="68" t="s">
        <v>135</v>
      </c>
      <c r="D16" s="68" t="s">
        <v>136</v>
      </c>
      <c r="E16" s="68" t="s">
        <v>115</v>
      </c>
      <c r="F16" s="68" t="s">
        <v>122</v>
      </c>
      <c r="G16" s="68" t="s">
        <v>123</v>
      </c>
      <c r="H16" s="69" t="s">
        <v>126</v>
      </c>
      <c r="I16" s="68" t="s">
        <v>127</v>
      </c>
      <c r="J16" s="68" t="s">
        <v>128</v>
      </c>
      <c r="K16" s="68" t="s">
        <v>129</v>
      </c>
      <c r="L16" s="68" t="s">
        <v>176</v>
      </c>
      <c r="M16" s="74" t="s">
        <v>177</v>
      </c>
    </row>
    <row r="17" spans="2:21" ht="15" customHeight="1" thickTop="1" thickBot="1" x14ac:dyDescent="0.35">
      <c r="B17" s="60"/>
      <c r="C17" s="70" t="str">
        <f>IFERROR(VLOOKUP($B17,tbl_1.Lj.Beginn2024[],2,FALSE),"")</f>
        <v/>
      </c>
      <c r="D17" s="70" t="str">
        <f>IFERROR(VLOOKUP($B17,tbl_2.Lj.Beginn2024[],2,FALSE),"")</f>
        <v/>
      </c>
      <c r="E17" s="61"/>
      <c r="F17" s="62"/>
      <c r="G17" s="62"/>
      <c r="H17" s="63"/>
      <c r="I17" s="62"/>
      <c r="J17" s="62"/>
      <c r="K17" s="71" t="str">
        <f>IF(AND($I17&lt;&gt;"",$J17&lt;&gt;""),$I17-$J17/9.5,"")</f>
        <v/>
      </c>
      <c r="L17" s="71" t="str">
        <f t="shared" ref="L17:L22" si="2">IFERROR(($G17*$C17*$E17+ROUND($K17,2)*$D17*$E17)," ")</f>
        <v xml:space="preserve"> </v>
      </c>
      <c r="M17" s="71" t="str">
        <f t="shared" ref="M17:M22" si="3">IFERROR(((($C17+$D17)*$E17*monatlicher_Pauschalbetrag_2025+$L17))," ")</f>
        <v xml:space="preserve"> </v>
      </c>
    </row>
    <row r="18" spans="2:21" ht="15" customHeight="1" thickTop="1" thickBot="1" x14ac:dyDescent="0.35">
      <c r="B18" s="60"/>
      <c r="C18" s="70" t="str">
        <f>IFERROR(VLOOKUP($B18,tbl_1.Lj.Beginn2024[],2,FALSE),"")</f>
        <v/>
      </c>
      <c r="D18" s="70" t="str">
        <f>IFERROR(VLOOKUP($B18,tbl_2.Lj.Beginn2024[],2,FALSE),"")</f>
        <v/>
      </c>
      <c r="E18" s="61"/>
      <c r="F18" s="62"/>
      <c r="G18" s="62"/>
      <c r="H18" s="63"/>
      <c r="I18" s="62"/>
      <c r="J18" s="62"/>
      <c r="K18" s="71" t="str">
        <f t="shared" ref="K18:K22" si="4">IF(AND($I18&lt;&gt;"",$J18&lt;&gt;""),$I18-$J18/9.5,"")</f>
        <v/>
      </c>
      <c r="L18" s="71" t="str">
        <f t="shared" si="2"/>
        <v xml:space="preserve"> </v>
      </c>
      <c r="M18" s="71" t="str">
        <f t="shared" si="3"/>
        <v xml:space="preserve"> </v>
      </c>
    </row>
    <row r="19" spans="2:21" ht="15" customHeight="1" thickTop="1" thickBot="1" x14ac:dyDescent="0.35">
      <c r="B19" s="60"/>
      <c r="C19" s="70" t="str">
        <f>IFERROR(VLOOKUP($B19,tbl_1.Lj.Beginn2024[],2,FALSE),"")</f>
        <v/>
      </c>
      <c r="D19" s="70" t="str">
        <f>IFERROR(VLOOKUP($B19,tbl_2.Lj.Beginn2024[],2,FALSE),"")</f>
        <v/>
      </c>
      <c r="E19" s="61"/>
      <c r="F19" s="62"/>
      <c r="G19" s="62"/>
      <c r="H19" s="63"/>
      <c r="I19" s="62"/>
      <c r="J19" s="62"/>
      <c r="K19" s="71" t="str">
        <f t="shared" si="4"/>
        <v/>
      </c>
      <c r="L19" s="71" t="str">
        <f t="shared" si="2"/>
        <v xml:space="preserve"> </v>
      </c>
      <c r="M19" s="71" t="str">
        <f t="shared" si="3"/>
        <v xml:space="preserve"> </v>
      </c>
    </row>
    <row r="20" spans="2:21" ht="15" customHeight="1" thickTop="1" thickBot="1" x14ac:dyDescent="0.35">
      <c r="B20" s="60"/>
      <c r="C20" s="70" t="str">
        <f>IFERROR(VLOOKUP($B20,tbl_1.Lj.Beginn2024[],2,FALSE),"")</f>
        <v/>
      </c>
      <c r="D20" s="70" t="str">
        <f>IFERROR(VLOOKUP($B20,tbl_2.Lj.Beginn2024[],2,FALSE),"")</f>
        <v/>
      </c>
      <c r="E20" s="61"/>
      <c r="F20" s="62"/>
      <c r="G20" s="62"/>
      <c r="H20" s="63"/>
      <c r="I20" s="62"/>
      <c r="J20" s="62"/>
      <c r="K20" s="71" t="str">
        <f t="shared" si="4"/>
        <v/>
      </c>
      <c r="L20" s="71" t="str">
        <f t="shared" si="2"/>
        <v xml:space="preserve"> </v>
      </c>
      <c r="M20" s="71" t="str">
        <f t="shared" si="3"/>
        <v xml:space="preserve"> </v>
      </c>
    </row>
    <row r="21" spans="2:21" ht="15" customHeight="1" thickTop="1" thickBot="1" x14ac:dyDescent="0.35">
      <c r="B21" s="60"/>
      <c r="C21" s="70" t="str">
        <f>IFERROR(VLOOKUP($B21,tbl_1.Lj.Beginn2024[],2,FALSE),"")</f>
        <v/>
      </c>
      <c r="D21" s="70" t="str">
        <f>IFERROR(VLOOKUP($B21,tbl_2.Lj.Beginn2024[],2,FALSE),"")</f>
        <v/>
      </c>
      <c r="E21" s="61"/>
      <c r="F21" s="62"/>
      <c r="G21" s="62"/>
      <c r="H21" s="63"/>
      <c r="I21" s="62"/>
      <c r="J21" s="62"/>
      <c r="K21" s="71" t="str">
        <f t="shared" si="4"/>
        <v/>
      </c>
      <c r="L21" s="71" t="str">
        <f t="shared" si="2"/>
        <v xml:space="preserve"> </v>
      </c>
      <c r="M21" s="71" t="str">
        <f t="shared" si="3"/>
        <v xml:space="preserve"> </v>
      </c>
    </row>
    <row r="22" spans="2:21" ht="15" customHeight="1" thickTop="1" thickBot="1" x14ac:dyDescent="0.35">
      <c r="B22" s="60"/>
      <c r="C22" s="70" t="str">
        <f>IFERROR(VLOOKUP($B22,tbl_1.Lj.Beginn2024[],2,FALSE),"")</f>
        <v/>
      </c>
      <c r="D22" s="70" t="str">
        <f>IFERROR(VLOOKUP($B22,tbl_2.Lj.Beginn2024[],2,FALSE),"")</f>
        <v/>
      </c>
      <c r="E22" s="61"/>
      <c r="F22" s="62"/>
      <c r="G22" s="62"/>
      <c r="H22" s="63"/>
      <c r="I22" s="62"/>
      <c r="J22" s="62"/>
      <c r="K22" s="71" t="str">
        <f t="shared" si="4"/>
        <v/>
      </c>
      <c r="L22" s="71" t="str">
        <f t="shared" si="2"/>
        <v xml:space="preserve"> </v>
      </c>
      <c r="M22" s="71" t="str">
        <f t="shared" si="3"/>
        <v xml:space="preserve"> </v>
      </c>
    </row>
    <row r="23" spans="2:21" s="73" customFormat="1" ht="5.0999999999999996" customHeight="1" thickTop="1" thickBot="1" x14ac:dyDescent="0.35">
      <c r="B23" s="72"/>
      <c r="C23" s="72"/>
      <c r="D23" s="72"/>
      <c r="E23" s="72"/>
      <c r="F23" s="72"/>
      <c r="G23" s="72"/>
      <c r="H23" s="72"/>
      <c r="I23" s="72"/>
      <c r="O23" s="45"/>
      <c r="P23" s="45"/>
      <c r="Q23" s="45"/>
      <c r="R23" s="45"/>
      <c r="S23" s="45"/>
      <c r="T23" s="45"/>
      <c r="U23" s="45"/>
    </row>
    <row r="24" spans="2:21" ht="45" customHeight="1" thickTop="1" thickBot="1" x14ac:dyDescent="0.35">
      <c r="B24" s="65" t="s">
        <v>172</v>
      </c>
      <c r="C24" s="132" t="s">
        <v>180</v>
      </c>
      <c r="D24" s="133"/>
      <c r="E24" s="133"/>
      <c r="F24" s="133"/>
      <c r="G24" s="133"/>
      <c r="H24" s="133"/>
      <c r="I24" s="133"/>
      <c r="J24" s="133"/>
      <c r="K24" s="133"/>
      <c r="L24" s="133"/>
      <c r="M24" s="133"/>
      <c r="N24" s="134"/>
    </row>
    <row r="25" spans="2:21" ht="60" customHeight="1" thickTop="1" thickBot="1" x14ac:dyDescent="0.35">
      <c r="B25" s="68" t="s">
        <v>130</v>
      </c>
      <c r="C25" s="68" t="s">
        <v>136</v>
      </c>
      <c r="D25" s="68" t="s">
        <v>137</v>
      </c>
      <c r="E25" s="68" t="s">
        <v>115</v>
      </c>
      <c r="F25" s="68" t="s">
        <v>126</v>
      </c>
      <c r="G25" s="68" t="s">
        <v>127</v>
      </c>
      <c r="H25" s="69" t="s">
        <v>131</v>
      </c>
      <c r="I25" s="68" t="s">
        <v>132</v>
      </c>
      <c r="J25" s="68" t="s">
        <v>128</v>
      </c>
      <c r="K25" s="68" t="s">
        <v>129</v>
      </c>
      <c r="L25" s="68" t="s">
        <v>133</v>
      </c>
      <c r="M25" s="68" t="s">
        <v>176</v>
      </c>
      <c r="N25" s="75" t="s">
        <v>177</v>
      </c>
    </row>
    <row r="26" spans="2:21" ht="15" customHeight="1" thickTop="1" thickBot="1" x14ac:dyDescent="0.35">
      <c r="B26" s="60"/>
      <c r="C26" s="70" t="str">
        <f>IFERROR(VLOOKUP($B26,tbl_2.Lj.Beginn2023[],2,FALSE),"")</f>
        <v/>
      </c>
      <c r="D26" s="70" t="str">
        <f>IFERROR(VLOOKUP($B26,tbl_3.Lj.Beginn2023[],2,FALSE),"")</f>
        <v/>
      </c>
      <c r="E26" s="61"/>
      <c r="F26" s="62"/>
      <c r="G26" s="62"/>
      <c r="H26" s="63"/>
      <c r="I26" s="62"/>
      <c r="J26" s="62"/>
      <c r="K26" s="71" t="str">
        <f>IF(AND($G26&lt;&gt;"",$J26&lt;&gt;""),$G26-$J26/9.5,"")</f>
        <v/>
      </c>
      <c r="L26" s="71" t="str">
        <f>IF(AND($I26&lt;&gt;"",$J26&lt;&gt;""),$I26-$J26/9.5,"")</f>
        <v/>
      </c>
      <c r="M26" s="71" t="str">
        <f t="shared" ref="M26:M29" si="5">IFERROR((ROUND($K26,2)*$C26*$E26+ROUND($L26,2)*$D26*$E26)," ")</f>
        <v xml:space="preserve"> </v>
      </c>
      <c r="N26" s="71" t="str">
        <f>IFERROR(((($C26+$D26)*$E26*monatlicher_Pauschalbetrag_2025+$M26))," ")</f>
        <v xml:space="preserve"> </v>
      </c>
    </row>
    <row r="27" spans="2:21" ht="15" customHeight="1" thickTop="1" thickBot="1" x14ac:dyDescent="0.35">
      <c r="B27" s="60"/>
      <c r="C27" s="70" t="str">
        <f>IFERROR(VLOOKUP($B27,tbl_2.Lj.Beginn2023[],2,FALSE),"")</f>
        <v/>
      </c>
      <c r="D27" s="70" t="str">
        <f>IFERROR(VLOOKUP($B27,tbl_3.Lj.Beginn2023[],2,FALSE),"")</f>
        <v/>
      </c>
      <c r="E27" s="61"/>
      <c r="F27" s="62"/>
      <c r="G27" s="62"/>
      <c r="H27" s="63"/>
      <c r="I27" s="62"/>
      <c r="J27" s="62"/>
      <c r="K27" s="71" t="str">
        <f t="shared" ref="K27:K29" si="6">IF(AND($G27&lt;&gt;"",$J27&lt;&gt;""),$G27-$J27/9.5,"")</f>
        <v/>
      </c>
      <c r="L27" s="71" t="str">
        <f t="shared" ref="L27:L29" si="7">IF(AND($I27&lt;&gt;"",$J27&lt;&gt;""),$I27-$J27/9.5,"")</f>
        <v/>
      </c>
      <c r="M27" s="71" t="str">
        <f t="shared" si="5"/>
        <v xml:space="preserve"> </v>
      </c>
      <c r="N27" s="71" t="str">
        <f>IFERROR(((($C27+$D27)*$E27*monatlicher_Pauschalbetrag_2025+$M27))," ")</f>
        <v xml:space="preserve"> </v>
      </c>
    </row>
    <row r="28" spans="2:21" ht="15" customHeight="1" thickTop="1" thickBot="1" x14ac:dyDescent="0.35">
      <c r="B28" s="60"/>
      <c r="C28" s="70" t="str">
        <f>IFERROR(VLOOKUP($B28,tbl_2.Lj.Beginn2023[],2,FALSE),"")</f>
        <v/>
      </c>
      <c r="D28" s="70" t="str">
        <f>IFERROR(VLOOKUP($B28,tbl_3.Lj.Beginn2023[],2,FALSE),"")</f>
        <v/>
      </c>
      <c r="E28" s="61"/>
      <c r="F28" s="62"/>
      <c r="G28" s="62"/>
      <c r="H28" s="63"/>
      <c r="I28" s="62"/>
      <c r="J28" s="62"/>
      <c r="K28" s="71" t="str">
        <f t="shared" si="6"/>
        <v/>
      </c>
      <c r="L28" s="71" t="str">
        <f t="shared" si="7"/>
        <v/>
      </c>
      <c r="M28" s="71" t="str">
        <f t="shared" si="5"/>
        <v xml:space="preserve"> </v>
      </c>
      <c r="N28" s="71" t="str">
        <f>IFERROR(((($C28+$D28)*$E28*monatlicher_Pauschalbetrag_2025+$M28))," ")</f>
        <v xml:space="preserve"> </v>
      </c>
    </row>
    <row r="29" spans="2:21" ht="15" customHeight="1" thickTop="1" thickBot="1" x14ac:dyDescent="0.35">
      <c r="B29" s="60"/>
      <c r="C29" s="70" t="str">
        <f>IFERROR(VLOOKUP($B29,tbl_2.Lj.Beginn2023[],2,FALSE),"")</f>
        <v/>
      </c>
      <c r="D29" s="70" t="str">
        <f>IFERROR(VLOOKUP($B29,tbl_3.Lj.Beginn2023[],2,FALSE),"")</f>
        <v/>
      </c>
      <c r="E29" s="61"/>
      <c r="F29" s="62"/>
      <c r="G29" s="62"/>
      <c r="H29" s="63"/>
      <c r="I29" s="62"/>
      <c r="J29" s="62"/>
      <c r="K29" s="71" t="str">
        <f t="shared" si="6"/>
        <v/>
      </c>
      <c r="L29" s="71" t="str">
        <f t="shared" si="7"/>
        <v/>
      </c>
      <c r="M29" s="71" t="str">
        <f t="shared" si="5"/>
        <v xml:space="preserve"> </v>
      </c>
      <c r="N29" s="71" t="str">
        <f>IFERROR(((($C29+$D29)*$E29*monatlicher_Pauschalbetrag_2025+$M29))," ")</f>
        <v xml:space="preserve"> </v>
      </c>
    </row>
    <row r="30" spans="2:21" ht="5.0999999999999996" customHeight="1" thickTop="1" thickBot="1" x14ac:dyDescent="0.35"/>
    <row r="31" spans="2:21" ht="45" customHeight="1" thickTop="1" thickBot="1" x14ac:dyDescent="0.35">
      <c r="B31" s="65" t="s">
        <v>181</v>
      </c>
      <c r="C31" s="132" t="s">
        <v>182</v>
      </c>
      <c r="D31" s="133"/>
      <c r="E31" s="133"/>
      <c r="F31" s="133"/>
      <c r="G31" s="133"/>
      <c r="H31" s="133"/>
      <c r="I31" s="133"/>
      <c r="J31" s="134"/>
    </row>
    <row r="32" spans="2:21" ht="60" customHeight="1" thickTop="1" thickBot="1" x14ac:dyDescent="0.35">
      <c r="B32" s="68" t="s">
        <v>183</v>
      </c>
      <c r="C32" s="69" t="s">
        <v>170</v>
      </c>
      <c r="D32" s="68" t="s">
        <v>115</v>
      </c>
      <c r="E32" s="68" t="s">
        <v>131</v>
      </c>
      <c r="F32" s="68" t="s">
        <v>132</v>
      </c>
      <c r="G32" s="68" t="s">
        <v>128</v>
      </c>
      <c r="H32" s="68" t="s">
        <v>133</v>
      </c>
      <c r="I32" s="68" t="s">
        <v>176</v>
      </c>
      <c r="J32" s="68" t="s">
        <v>177</v>
      </c>
    </row>
    <row r="33" spans="2:18" ht="15" customHeight="1" thickTop="1" thickBot="1" x14ac:dyDescent="0.35">
      <c r="B33" s="60"/>
      <c r="C33" s="70" t="str">
        <f>IFERROR(VLOOKUP($B33,tbl_Beendigung2025[],2,FALSE),"")</f>
        <v/>
      </c>
      <c r="D33" s="61"/>
      <c r="E33" s="62"/>
      <c r="F33" s="62"/>
      <c r="G33" s="62"/>
      <c r="H33" s="71" t="str">
        <f>IF(AND($F33&lt;&gt;"",$G33&lt;&gt;""),$F33-$G33/9.5,"")</f>
        <v/>
      </c>
      <c r="I33" s="71" t="str">
        <f>IFERROR((ROUND($H33,2)*$C33*$D33)," ")</f>
        <v xml:space="preserve"> </v>
      </c>
      <c r="J33" s="71" t="str">
        <f>IFERROR((monatlicher_Pauschalbetrag_2025*$C33*$D33+$I33)," ")</f>
        <v xml:space="preserve"> </v>
      </c>
    </row>
    <row r="34" spans="2:18" ht="15" customHeight="1" thickTop="1" thickBot="1" x14ac:dyDescent="0.35">
      <c r="B34" s="60"/>
      <c r="C34" s="70" t="str">
        <f>IFERROR(VLOOKUP($B34,tbl_Beendigung2025[],2,FALSE),"")</f>
        <v/>
      </c>
      <c r="D34" s="61"/>
      <c r="E34" s="62"/>
      <c r="F34" s="62"/>
      <c r="G34" s="62"/>
      <c r="H34" s="71" t="str">
        <f t="shared" ref="H34:H37" si="8">IF(AND($F34&lt;&gt;"",$G34&lt;&gt;""),$F34-$G34/9.5,"")</f>
        <v/>
      </c>
      <c r="I34" s="71" t="str">
        <f t="shared" ref="I34:I37" si="9">IFERROR((ROUND($H34,2)*$C34*$D34)," ")</f>
        <v xml:space="preserve"> </v>
      </c>
      <c r="J34" s="71" t="str">
        <f>IFERROR((monatlicher_Pauschalbetrag_2025*$C34*$D34+$I34)," ")</f>
        <v xml:space="preserve"> </v>
      </c>
    </row>
    <row r="35" spans="2:18" ht="15" customHeight="1" thickTop="1" thickBot="1" x14ac:dyDescent="0.35">
      <c r="B35" s="60"/>
      <c r="C35" s="70" t="str">
        <f>IFERROR(VLOOKUP($B35,tbl_Beendigung2025[],2,FALSE),"")</f>
        <v/>
      </c>
      <c r="D35" s="61"/>
      <c r="E35" s="62"/>
      <c r="F35" s="62"/>
      <c r="G35" s="62"/>
      <c r="H35" s="71" t="str">
        <f t="shared" si="8"/>
        <v/>
      </c>
      <c r="I35" s="71" t="str">
        <f t="shared" si="9"/>
        <v xml:space="preserve"> </v>
      </c>
      <c r="J35" s="71" t="str">
        <f>IFERROR((monatlicher_Pauschalbetrag_2025*$C35*$D35+$I35)," ")</f>
        <v xml:space="preserve"> </v>
      </c>
    </row>
    <row r="36" spans="2:18" ht="15" customHeight="1" thickTop="1" thickBot="1" x14ac:dyDescent="0.35">
      <c r="B36" s="60"/>
      <c r="C36" s="70" t="str">
        <f>IFERROR(VLOOKUP($B36,tbl_Beendigung2025[],2,FALSE),"")</f>
        <v/>
      </c>
      <c r="D36" s="61"/>
      <c r="E36" s="62"/>
      <c r="F36" s="62"/>
      <c r="G36" s="62"/>
      <c r="H36" s="71" t="str">
        <f t="shared" si="8"/>
        <v/>
      </c>
      <c r="I36" s="71" t="str">
        <f t="shared" si="9"/>
        <v xml:space="preserve"> </v>
      </c>
      <c r="J36" s="71" t="str">
        <f>IFERROR((monatlicher_Pauschalbetrag_2025*$C36*$D36+$I36)," ")</f>
        <v xml:space="preserve"> </v>
      </c>
    </row>
    <row r="37" spans="2:18" ht="15" customHeight="1" thickTop="1" thickBot="1" x14ac:dyDescent="0.35">
      <c r="B37" s="60"/>
      <c r="C37" s="70" t="str">
        <f>IFERROR(VLOOKUP($B37,tbl_Beendigung2025[],2,FALSE),"")</f>
        <v/>
      </c>
      <c r="D37" s="61"/>
      <c r="E37" s="62"/>
      <c r="F37" s="62"/>
      <c r="G37" s="62"/>
      <c r="H37" s="71" t="str">
        <f t="shared" si="8"/>
        <v/>
      </c>
      <c r="I37" s="71" t="str">
        <f t="shared" si="9"/>
        <v xml:space="preserve"> </v>
      </c>
      <c r="J37" s="71" t="str">
        <f>IFERROR((monatlicher_Pauschalbetrag_2025*$C37*$D37+$I37)," ")</f>
        <v xml:space="preserve"> </v>
      </c>
    </row>
    <row r="38" spans="2:18" ht="5.0999999999999996" customHeight="1" thickTop="1" thickBot="1" x14ac:dyDescent="0.35">
      <c r="C38" s="76"/>
      <c r="D38" s="76"/>
      <c r="E38" s="76"/>
    </row>
    <row r="39" spans="2:18" ht="45" customHeight="1" thickTop="1" thickBot="1" x14ac:dyDescent="0.35">
      <c r="B39" s="65" t="s">
        <v>184</v>
      </c>
      <c r="C39" s="132" t="s">
        <v>185</v>
      </c>
      <c r="D39" s="133"/>
      <c r="E39" s="133"/>
      <c r="F39" s="133"/>
      <c r="G39" s="133"/>
      <c r="H39" s="133"/>
      <c r="I39" s="133"/>
      <c r="J39" s="133"/>
      <c r="K39" s="133"/>
      <c r="L39" s="134"/>
    </row>
    <row r="40" spans="2:18" ht="60" customHeight="1" thickTop="1" thickBot="1" x14ac:dyDescent="0.35">
      <c r="B40" s="68" t="s">
        <v>130</v>
      </c>
      <c r="C40" s="68" t="s">
        <v>186</v>
      </c>
      <c r="D40" s="68" t="s">
        <v>136</v>
      </c>
      <c r="E40" s="68" t="s">
        <v>137</v>
      </c>
      <c r="F40" s="68" t="s">
        <v>115</v>
      </c>
      <c r="G40" s="68" t="s">
        <v>187</v>
      </c>
      <c r="H40" s="68" t="s">
        <v>188</v>
      </c>
      <c r="I40" s="68" t="s">
        <v>189</v>
      </c>
      <c r="J40" s="68" t="s">
        <v>128</v>
      </c>
      <c r="K40" s="68" t="s">
        <v>176</v>
      </c>
      <c r="L40" s="68" t="s">
        <v>177</v>
      </c>
      <c r="P40" s="45" t="s">
        <v>190</v>
      </c>
      <c r="Q40" s="45" t="s">
        <v>191</v>
      </c>
      <c r="R40" s="45" t="s">
        <v>192</v>
      </c>
    </row>
    <row r="41" spans="2:18" ht="15" customHeight="1" thickTop="1" thickBot="1" x14ac:dyDescent="0.35">
      <c r="B41" s="60"/>
      <c r="C41" s="84"/>
      <c r="D41" s="84"/>
      <c r="E41" s="61"/>
      <c r="F41" s="84"/>
      <c r="G41" s="85"/>
      <c r="H41" s="85"/>
      <c r="I41" s="85"/>
      <c r="J41" s="85"/>
      <c r="K41" s="71">
        <f>SUM(Tabelle16[#This Row])</f>
        <v>0</v>
      </c>
      <c r="L41" s="71">
        <f>IFERROR(((($C41+$D41+$E41)*$F41*monatlicher_Pauschalbetrag_2025+$K41))," ")</f>
        <v>0</v>
      </c>
      <c r="P41" s="86" t="str">
        <f t="shared" ref="P41:P44" si="10">IF(AND($C41&lt;&gt;"",$F41&lt;&gt;"",$G41&lt;&gt;""),$C41*$F41*ROUND($G41,2),"")</f>
        <v/>
      </c>
      <c r="Q41" s="86" t="str">
        <f t="shared" ref="Q41:Q44" si="11">IF(AND($D41&lt;&gt;"",$F41&lt;&gt;"",$H41&lt;&gt;"",$J41&lt;&gt;""),ROUND(($H41-($J41/9.5)),2)*$D41*$F41,"")</f>
        <v/>
      </c>
      <c r="R41" s="86" t="str">
        <f t="shared" ref="R41:R44" si="12">IF(AND($E41&lt;&gt;"",$F41&lt;&gt;"",$I41&lt;&gt;"",$J41&lt;&gt;""),ROUND(($I41-($J41/9.5)),2)*$E41*$F41,"")</f>
        <v/>
      </c>
    </row>
    <row r="42" spans="2:18" ht="15" customHeight="1" thickTop="1" thickBot="1" x14ac:dyDescent="0.35">
      <c r="B42" s="60"/>
      <c r="C42" s="84"/>
      <c r="D42" s="84"/>
      <c r="E42" s="61"/>
      <c r="F42" s="84"/>
      <c r="G42" s="85"/>
      <c r="H42" s="85"/>
      <c r="I42" s="85"/>
      <c r="J42" s="85"/>
      <c r="K42" s="71">
        <f>SUM(Tabelle16[#This Row])</f>
        <v>0</v>
      </c>
      <c r="L42" s="71">
        <f>IFERROR(((($C42+$D42+$E42)*$F42*monatlicher_Pauschalbetrag_2025+$K42))," ")</f>
        <v>0</v>
      </c>
      <c r="P42" s="86" t="str">
        <f t="shared" si="10"/>
        <v/>
      </c>
      <c r="Q42" s="86" t="str">
        <f t="shared" si="11"/>
        <v/>
      </c>
      <c r="R42" s="86" t="str">
        <f t="shared" si="12"/>
        <v/>
      </c>
    </row>
    <row r="43" spans="2:18" ht="15" customHeight="1" thickTop="1" thickBot="1" x14ac:dyDescent="0.35">
      <c r="B43" s="60"/>
      <c r="C43" s="84"/>
      <c r="D43" s="84"/>
      <c r="E43" s="61"/>
      <c r="F43" s="84"/>
      <c r="G43" s="85"/>
      <c r="H43" s="85"/>
      <c r="I43" s="85"/>
      <c r="J43" s="85"/>
      <c r="K43" s="71">
        <f>SUM(Tabelle16[#This Row])</f>
        <v>0</v>
      </c>
      <c r="L43" s="71">
        <f>IFERROR(((($C43+$D43+$E43)*$F43*monatlicher_Pauschalbetrag_2025+$K43))," ")</f>
        <v>0</v>
      </c>
      <c r="P43" s="86" t="str">
        <f t="shared" si="10"/>
        <v/>
      </c>
      <c r="Q43" s="86" t="str">
        <f t="shared" si="11"/>
        <v/>
      </c>
      <c r="R43" s="86" t="str">
        <f t="shared" si="12"/>
        <v/>
      </c>
    </row>
    <row r="44" spans="2:18" ht="15" customHeight="1" thickTop="1" thickBot="1" x14ac:dyDescent="0.35">
      <c r="B44" s="60"/>
      <c r="C44" s="84"/>
      <c r="D44" s="84"/>
      <c r="E44" s="61"/>
      <c r="F44" s="84"/>
      <c r="G44" s="85"/>
      <c r="H44" s="85"/>
      <c r="I44" s="85"/>
      <c r="J44" s="85"/>
      <c r="K44" s="71">
        <f>SUM(Tabelle16[#This Row])</f>
        <v>0</v>
      </c>
      <c r="L44" s="71">
        <f>IFERROR(((($C44+$D44+$E44)*$F44*monatlicher_Pauschalbetrag_2025+$K44))," ")</f>
        <v>0</v>
      </c>
      <c r="P44" s="86" t="str">
        <f t="shared" si="10"/>
        <v/>
      </c>
      <c r="Q44" s="86" t="str">
        <f t="shared" si="11"/>
        <v/>
      </c>
      <c r="R44" s="86" t="str">
        <f t="shared" si="12"/>
        <v/>
      </c>
    </row>
    <row r="45" spans="2:18" ht="9.9" customHeight="1" thickTop="1" thickBot="1" x14ac:dyDescent="0.35"/>
    <row r="46" spans="2:18" ht="45" customHeight="1" thickTop="1" thickBot="1" x14ac:dyDescent="0.35">
      <c r="B46" s="65" t="s">
        <v>230</v>
      </c>
      <c r="C46" s="132" t="s">
        <v>231</v>
      </c>
      <c r="D46" s="133"/>
      <c r="E46" s="133"/>
      <c r="F46" s="133"/>
      <c r="G46" s="133"/>
      <c r="H46" s="133"/>
      <c r="I46" s="133"/>
      <c r="J46" s="134"/>
    </row>
    <row r="47" spans="2:18" ht="60" customHeight="1" thickTop="1" thickBot="1" x14ac:dyDescent="0.35">
      <c r="B47" s="68" t="s">
        <v>232</v>
      </c>
      <c r="C47" s="68" t="s">
        <v>233</v>
      </c>
      <c r="D47" s="68" t="s">
        <v>234</v>
      </c>
      <c r="E47" s="68" t="s">
        <v>235</v>
      </c>
      <c r="F47" s="68" t="s">
        <v>236</v>
      </c>
      <c r="G47" s="68" t="s">
        <v>237</v>
      </c>
      <c r="H47" s="68" t="s">
        <v>238</v>
      </c>
      <c r="I47" s="68" t="s">
        <v>239</v>
      </c>
      <c r="J47" s="68" t="s">
        <v>176</v>
      </c>
    </row>
    <row r="48" spans="2:18" ht="15.6" thickTop="1" thickBot="1" x14ac:dyDescent="0.35">
      <c r="B48" s="60"/>
      <c r="C48" s="97" t="str">
        <f>IFERROR(VLOOKUP($B48,tbl_Studenten[],2,FALSE),"")</f>
        <v/>
      </c>
      <c r="D48" s="97" t="str">
        <f>IFERROR(VLOOKUP($B48,tbl_Studenten[],3,FALSE),"")</f>
        <v/>
      </c>
      <c r="E48" s="97" t="str">
        <f>IFERROR(VLOOKUP($B48,tbl_Studenten[],4,FALSE),"")</f>
        <v/>
      </c>
      <c r="F48" s="84"/>
      <c r="G48" s="85"/>
      <c r="H48" s="85"/>
      <c r="I48" s="85"/>
      <c r="J48" s="71" t="str">
        <f>IFERROR((ROUND($G48,2)*$C48*$F48+ROUND($H48,2)*$D48*$F48+ROUND($I48,2)*$E48*$F48)," ")</f>
        <v xml:space="preserve"> </v>
      </c>
    </row>
    <row r="49" spans="2:10" ht="15.6" thickTop="1" thickBot="1" x14ac:dyDescent="0.35">
      <c r="B49" s="60"/>
      <c r="C49" s="97" t="str">
        <f>IFERROR(VLOOKUP($B49,tbl_Studenten[],2,FALSE),"")</f>
        <v/>
      </c>
      <c r="D49" s="97" t="str">
        <f>IFERROR(VLOOKUP($B49,tbl_Studenten[],3,FALSE),"")</f>
        <v/>
      </c>
      <c r="E49" s="97" t="str">
        <f>IFERROR(VLOOKUP($B49,tbl_Studenten[],4,FALSE),"")</f>
        <v/>
      </c>
      <c r="F49" s="84"/>
      <c r="G49" s="85"/>
      <c r="H49" s="85"/>
      <c r="I49" s="85"/>
      <c r="J49" s="71" t="str">
        <f t="shared" ref="J49:J56" si="13">IFERROR((ROUND($G49,2)*$C49*$F49+ROUND($H49,2)*$D49*$F49+ROUND($I49,2)*$E49*$F49)," ")</f>
        <v xml:space="preserve"> </v>
      </c>
    </row>
    <row r="50" spans="2:10" ht="15.6" thickTop="1" thickBot="1" x14ac:dyDescent="0.35">
      <c r="B50" s="60"/>
      <c r="C50" s="97" t="str">
        <f>IFERROR(VLOOKUP($B50,tbl_Studenten[],2,FALSE),"")</f>
        <v/>
      </c>
      <c r="D50" s="97" t="str">
        <f>IFERROR(VLOOKUP($B50,tbl_Studenten[],3,FALSE),"")</f>
        <v/>
      </c>
      <c r="E50" s="97" t="str">
        <f>IFERROR(VLOOKUP($B50,tbl_Studenten[],4,FALSE),"")</f>
        <v/>
      </c>
      <c r="F50" s="84"/>
      <c r="G50" s="85"/>
      <c r="H50" s="85"/>
      <c r="I50" s="85"/>
      <c r="J50" s="71" t="str">
        <f t="shared" si="13"/>
        <v xml:space="preserve"> </v>
      </c>
    </row>
    <row r="51" spans="2:10" ht="15.6" thickTop="1" thickBot="1" x14ac:dyDescent="0.35">
      <c r="B51" s="60"/>
      <c r="C51" s="97" t="str">
        <f>IFERROR(VLOOKUP($B51,tbl_Studenten[],2,FALSE),"")</f>
        <v/>
      </c>
      <c r="D51" s="97" t="str">
        <f>IFERROR(VLOOKUP($B51,tbl_Studenten[],3,FALSE),"")</f>
        <v/>
      </c>
      <c r="E51" s="97" t="str">
        <f>IFERROR(VLOOKUP($B51,tbl_Studenten[],4,FALSE),"")</f>
        <v/>
      </c>
      <c r="F51" s="84"/>
      <c r="G51" s="85"/>
      <c r="H51" s="85"/>
      <c r="I51" s="85"/>
      <c r="J51" s="71" t="str">
        <f t="shared" si="13"/>
        <v xml:space="preserve"> </v>
      </c>
    </row>
    <row r="52" spans="2:10" ht="15.6" thickTop="1" thickBot="1" x14ac:dyDescent="0.35">
      <c r="B52" s="60"/>
      <c r="C52" s="97" t="str">
        <f>IFERROR(VLOOKUP($B52,tbl_Studenten[],2,FALSE),"")</f>
        <v/>
      </c>
      <c r="D52" s="97" t="str">
        <f>IFERROR(VLOOKUP($B52,tbl_Studenten[],3,FALSE),"")</f>
        <v/>
      </c>
      <c r="E52" s="97" t="str">
        <f>IFERROR(VLOOKUP($B52,tbl_Studenten[],4,FALSE),"")</f>
        <v/>
      </c>
      <c r="F52" s="84"/>
      <c r="G52" s="85"/>
      <c r="H52" s="85"/>
      <c r="I52" s="85"/>
      <c r="J52" s="71" t="str">
        <f t="shared" si="13"/>
        <v xml:space="preserve"> </v>
      </c>
    </row>
    <row r="53" spans="2:10" ht="15.6" thickTop="1" thickBot="1" x14ac:dyDescent="0.35">
      <c r="B53" s="60"/>
      <c r="C53" s="97" t="str">
        <f>IFERROR(VLOOKUP($B53,tbl_Studenten[],2,FALSE),"")</f>
        <v/>
      </c>
      <c r="D53" s="97" t="str">
        <f>IFERROR(VLOOKUP($B53,tbl_Studenten[],3,FALSE),"")</f>
        <v/>
      </c>
      <c r="E53" s="97" t="str">
        <f>IFERROR(VLOOKUP($B53,tbl_Studenten[],4,FALSE),"")</f>
        <v/>
      </c>
      <c r="F53" s="84"/>
      <c r="G53" s="85"/>
      <c r="H53" s="85"/>
      <c r="I53" s="85"/>
      <c r="J53" s="71" t="str">
        <f t="shared" si="13"/>
        <v xml:space="preserve"> </v>
      </c>
    </row>
    <row r="54" spans="2:10" ht="15.6" thickTop="1" thickBot="1" x14ac:dyDescent="0.35">
      <c r="B54" s="60"/>
      <c r="C54" s="97" t="str">
        <f>IFERROR(VLOOKUP($B54,tbl_Studenten[],2,FALSE),"")</f>
        <v/>
      </c>
      <c r="D54" s="97" t="str">
        <f>IFERROR(VLOOKUP($B54,tbl_Studenten[],3,FALSE),"")</f>
        <v/>
      </c>
      <c r="E54" s="97" t="str">
        <f>IFERROR(VLOOKUP($B54,tbl_Studenten[],4,FALSE),"")</f>
        <v/>
      </c>
      <c r="F54" s="84"/>
      <c r="G54" s="85"/>
      <c r="H54" s="85"/>
      <c r="I54" s="85"/>
      <c r="J54" s="71" t="str">
        <f t="shared" si="13"/>
        <v xml:space="preserve"> </v>
      </c>
    </row>
    <row r="55" spans="2:10" ht="15.6" thickTop="1" thickBot="1" x14ac:dyDescent="0.35">
      <c r="B55" s="60"/>
      <c r="C55" s="97" t="str">
        <f>IFERROR(VLOOKUP($B55,tbl_Studenten[],2,FALSE),"")</f>
        <v/>
      </c>
      <c r="D55" s="97" t="str">
        <f>IFERROR(VLOOKUP($B55,tbl_Studenten[],3,FALSE),"")</f>
        <v/>
      </c>
      <c r="E55" s="97" t="str">
        <f>IFERROR(VLOOKUP($B55,tbl_Studenten[],4,FALSE),"")</f>
        <v/>
      </c>
      <c r="F55" s="84"/>
      <c r="G55" s="85"/>
      <c r="H55" s="85"/>
      <c r="I55" s="85"/>
      <c r="J55" s="71" t="str">
        <f t="shared" si="13"/>
        <v xml:space="preserve"> </v>
      </c>
    </row>
    <row r="56" spans="2:10" ht="15.6" thickTop="1" thickBot="1" x14ac:dyDescent="0.35">
      <c r="B56" s="60"/>
      <c r="C56" s="97" t="str">
        <f>IFERROR(VLOOKUP($B56,tbl_Studenten[],2,FALSE),"")</f>
        <v/>
      </c>
      <c r="D56" s="97" t="str">
        <f>IFERROR(VLOOKUP($B56,tbl_Studenten[],3,FALSE),"")</f>
        <v/>
      </c>
      <c r="E56" s="97" t="str">
        <f>IFERROR(VLOOKUP($B56,tbl_Studenten[],4,FALSE),"")</f>
        <v/>
      </c>
      <c r="F56" s="84"/>
      <c r="G56" s="85"/>
      <c r="H56" s="85"/>
      <c r="I56" s="85"/>
      <c r="J56" s="71" t="str">
        <f t="shared" si="13"/>
        <v xml:space="preserve"> </v>
      </c>
    </row>
    <row r="57" spans="2:10" ht="15.6" thickTop="1" thickBot="1" x14ac:dyDescent="0.35">
      <c r="B57" s="60"/>
      <c r="C57" s="97" t="str">
        <f>IFERROR(VLOOKUP($B57,tbl_Studenten[],2,FALSE),"")</f>
        <v/>
      </c>
      <c r="D57" s="97" t="str">
        <f>IFERROR(VLOOKUP($B57,tbl_Studenten[],3,FALSE),"")</f>
        <v/>
      </c>
      <c r="E57" s="97" t="str">
        <f>IFERROR(VLOOKUP($B57,tbl_Studenten[],4,FALSE),"")</f>
        <v/>
      </c>
      <c r="F57" s="84"/>
      <c r="G57" s="85"/>
      <c r="H57" s="85"/>
      <c r="I57" s="85"/>
      <c r="J57" s="71" t="str">
        <f>IFERROR((ROUND($G57,2)*$C57*$F57+ROUND($H57,2)*$D57*$F57+ROUND($I57,2)*$E57*$F57)," ")</f>
        <v xml:space="preserve"> </v>
      </c>
    </row>
    <row r="58" spans="2:10" ht="15" thickTop="1" x14ac:dyDescent="0.3"/>
  </sheetData>
  <sheetProtection algorithmName="SHA-512" hashValue="nBTkVYVaXeA/eZTI4B+vm8Cf6RCuD8YpaZl/tZJMQg34NiTX5/1/mrfvYR3v43dfTsDrwAEzTCniXEn4zWfdog==" saltValue="nhWeY/2ehsPotG37tiaaUw==" spinCount="100000" sheet="1" objects="1" scenarios="1"/>
  <mergeCells count="16">
    <mergeCell ref="C46:J46"/>
    <mergeCell ref="C39:L39"/>
    <mergeCell ref="C6:H6"/>
    <mergeCell ref="J7:N7"/>
    <mergeCell ref="J8:N13"/>
    <mergeCell ref="C15:M15"/>
    <mergeCell ref="C24:N24"/>
    <mergeCell ref="C31:J31"/>
    <mergeCell ref="B4:C4"/>
    <mergeCell ref="D4:I4"/>
    <mergeCell ref="L4:M4"/>
    <mergeCell ref="B2:C2"/>
    <mergeCell ref="D2:F2"/>
    <mergeCell ref="B3:C3"/>
    <mergeCell ref="D3:I3"/>
    <mergeCell ref="L3:M3"/>
  </mergeCells>
  <dataValidations count="13">
    <dataValidation type="list" errorStyle="information" allowBlank="1" showInputMessage="1" showErrorMessage="1" errorTitle="kein Kurs zum Ausbildungsbeginn" error="Bitte wählen Sie einen vorgegebenen Ausbildungsbeginn aus." promptTitle="Ausbildungsbeginn 2025" prompt="Bitte geben Sie den geplanten Ausbildungsbeginn in 2025 an._x000a__x000a_" sqref="B8:B13" xr:uid="{6E30FF2C-69B7-4F92-9B87-7375C731ECAF}">
      <formula1>"01.04.2025,01.05.2025,01.06.2025,01.07.2025,01.08.2025,01.10.2025"</formula1>
    </dataValidation>
    <dataValidation type="list" errorStyle="information" allowBlank="1" showInputMessage="1" showErrorMessage="1" errorTitle="Falscher Ausbildungsbeginn" error="Bitte wählen Sie einen vorgegebenen Ausbildungsbeginn aus." promptTitle="Ausbildungsbeginn 2023" prompt="Bitte geben Sie den Ausbildungsbeginn in 2023 an_x000a_" sqref="B26:B29" xr:uid="{D3DDF092-84D8-4C63-8BE9-6CD9F70DC970}">
      <formula1>"01.04.2023,01.05.2023,01.08.2023,01.10.2023"</formula1>
    </dataValidation>
    <dataValidation type="list" errorStyle="information" allowBlank="1" showInputMessage="1" showErrorMessage="1" errorTitle="Falsches Ausbildungsende" error="Bitte wählen Sie ein vorgegebenes Ausbildungsende aus." promptTitle="Ausbildungsende 2025" prompt="Bitte geben Sie das Ausbildungsende in 2025 an._x000a_" sqref="B33:B37" xr:uid="{DD59CFD5-0CD1-4355-B7BA-11453F0083E9}">
      <formula1>"31.01.2025,31.03.2025,31.07.2025,30.09.2025"</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3:E37 F17:F22 F26:F29 E8:E13" xr:uid="{DE6CED36-5E92-4C11-B6B3-2099A8D4F24E}">
      <formula1>2000</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7:H22" xr:uid="{3915BC44-AC2B-434D-9FD6-7D725E55826A}">
      <formula1>H17&gt;F17</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6:H29" xr:uid="{190CDA4B-4DC5-4D5C-B720-802A09F3D879}">
      <formula1>H26&gt;F26</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F8:F13 G17:G22 G26:G29 F33:F37" xr:uid="{0147A446-6E6C-455E-B741-25C540502D5A}">
      <formula1>F8&gt;E8</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7:I22" xr:uid="{47C03466-3E3A-4FFB-867B-2976936FBEB3}">
      <formula1>I17&gt;G17</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6:I29" xr:uid="{BB2999B9-A084-4DB6-91B5-F1D4EBB835A2}">
      <formula1>I26&gt;G26</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7:J22 J26:J29" xr:uid="{859B85AD-0B5D-4240-98B3-34CCF225C71B}">
      <formula1>10000</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3:G37" xr:uid="{EDD41C0B-5C49-418F-BC88-2FB047A89E95}">
      <formula1>10000</formula1>
    </dataValidation>
    <dataValidation type="list" errorStyle="information" allowBlank="1" showInputMessage="1" showErrorMessage="1" errorTitle="Falscher Ausbildungsbeginn" error="Bitte wählen Sie einen vorgegebenen Ausbildungsbeginn aus." promptTitle="Ausbildungsbeginn 2024" prompt="Bitte geben Sie den geplanten oder bereits realisierten Ausbildungsbeginn in 2024 an_x000a_" sqref="B17:B22" xr:uid="{6D7E65CD-F5FD-4377-9F23-E82BF5994A0D}">
      <formula1>"01.04.2024,01.05.2024,01.06.2024,01.07.2024,01.08.2024,01.10.2024"</formula1>
    </dataValidation>
    <dataValidation type="list" allowBlank="1" showInputMessage="1" showErrorMessage="1" errorTitle="Studienbeginn" error="Bitte wählen Sie den Beginn des Studiums aus." promptTitle="Studienbeginn" prompt="Wählen Sie den Beginn des Studiums aus." sqref="B48:B57" xr:uid="{6C65CB24-DDE6-43EC-B890-F69C35139FF2}">
      <formula1>"01.04.2021,01.10.2021,01.04.2022,01.10.2022,01.04.2023,01.10.2023,01.04.2024,01.10.2024,01.04.2025,01.10.2025"</formula1>
    </dataValidation>
  </dataValidations>
  <pageMargins left="0.51181102362204722" right="0.51181102362204722" top="0.74803149606299213" bottom="0.74803149606299213" header="0.31496062992125984" footer="0.31496062992125984"/>
  <pageSetup paperSize="9" scale="51" fitToHeight="0" orientation="landscape" r:id="rId1"/>
  <rowBreaks count="1" manualBreakCount="1">
    <brk id="38" min="1" max="13" man="1"/>
  </rowBreaks>
  <ignoredErrors>
    <ignoredError sqref="C48:E57 D2:D4" unlockedFormula="1"/>
  </ignoredErrors>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3F10-EA5E-40DA-8050-9F9DCD4E15A1}">
  <dimension ref="B2:AA370"/>
  <sheetViews>
    <sheetView zoomScale="90" zoomScaleNormal="90" workbookViewId="0">
      <selection activeCell="B2" sqref="B2:C2"/>
    </sheetView>
  </sheetViews>
  <sheetFormatPr baseColWidth="10" defaultRowHeight="14.4" x14ac:dyDescent="0.3"/>
  <cols>
    <col min="1" max="1" width="2.5546875" customWidth="1"/>
    <col min="2" max="3" width="15.5546875" customWidth="1"/>
    <col min="4" max="4" width="2.5546875" customWidth="1"/>
    <col min="5" max="6" width="15.5546875" customWidth="1"/>
    <col min="7" max="7" width="2.5546875" customWidth="1"/>
    <col min="8" max="9" width="15.5546875" customWidth="1"/>
    <col min="10" max="10" width="2.5546875" customWidth="1"/>
    <col min="11" max="12" width="15.5546875" customWidth="1"/>
    <col min="13" max="13" width="2.5546875" customWidth="1"/>
    <col min="14" max="15" width="15.5546875" customWidth="1"/>
    <col min="16" max="16" width="2.5546875" customWidth="1"/>
    <col min="17" max="18" width="15.5546875" customWidth="1"/>
    <col min="19" max="19" width="2.5546875" customWidth="1"/>
    <col min="20" max="23" width="15.5546875" style="92" customWidth="1"/>
    <col min="24" max="24" width="2.5546875" customWidth="1"/>
  </cols>
  <sheetData>
    <row r="2" spans="2:27" x14ac:dyDescent="0.3">
      <c r="B2" s="142" t="s">
        <v>210</v>
      </c>
      <c r="C2" s="142"/>
      <c r="E2" s="142" t="s">
        <v>211</v>
      </c>
      <c r="F2" s="142"/>
      <c r="H2" s="142" t="s">
        <v>212</v>
      </c>
      <c r="I2" s="142"/>
      <c r="K2" s="142" t="s">
        <v>213</v>
      </c>
      <c r="L2" s="142"/>
      <c r="N2" s="142" t="s">
        <v>214</v>
      </c>
      <c r="O2" s="142"/>
      <c r="Q2" s="142" t="s">
        <v>181</v>
      </c>
      <c r="R2" s="142"/>
      <c r="T2" s="143" t="s">
        <v>226</v>
      </c>
      <c r="U2" s="143"/>
      <c r="V2" s="143"/>
      <c r="W2" s="143"/>
      <c r="Y2" s="141" t="s">
        <v>168</v>
      </c>
      <c r="Z2" s="141"/>
      <c r="AA2" s="141"/>
    </row>
    <row r="3" spans="2:27" x14ac:dyDescent="0.3">
      <c r="T3"/>
      <c r="U3"/>
      <c r="V3"/>
      <c r="W3"/>
      <c r="Y3" s="89">
        <v>807.51</v>
      </c>
    </row>
    <row r="4" spans="2:27" x14ac:dyDescent="0.3">
      <c r="B4" t="s">
        <v>215</v>
      </c>
      <c r="C4" t="s">
        <v>216</v>
      </c>
      <c r="E4" t="s">
        <v>215</v>
      </c>
      <c r="F4" t="s">
        <v>216</v>
      </c>
      <c r="H4" t="s">
        <v>215</v>
      </c>
      <c r="I4" t="s">
        <v>216</v>
      </c>
      <c r="K4" t="s">
        <v>215</v>
      </c>
      <c r="L4" t="s">
        <v>216</v>
      </c>
      <c r="N4" t="s">
        <v>215</v>
      </c>
      <c r="O4" t="s">
        <v>216</v>
      </c>
      <c r="Q4" t="s">
        <v>215</v>
      </c>
      <c r="R4" t="s">
        <v>216</v>
      </c>
      <c r="T4" t="s">
        <v>215</v>
      </c>
      <c r="U4" t="s">
        <v>227</v>
      </c>
      <c r="V4" t="s">
        <v>228</v>
      </c>
      <c r="W4" t="s">
        <v>229</v>
      </c>
    </row>
    <row r="5" spans="2:27" x14ac:dyDescent="0.3">
      <c r="B5" s="90">
        <v>45658</v>
      </c>
      <c r="C5">
        <v>12</v>
      </c>
      <c r="E5" s="90">
        <v>45292</v>
      </c>
      <c r="F5">
        <v>0</v>
      </c>
      <c r="H5" s="90">
        <v>45292</v>
      </c>
      <c r="I5">
        <v>12</v>
      </c>
      <c r="K5" s="90">
        <v>44927</v>
      </c>
      <c r="L5">
        <v>0</v>
      </c>
      <c r="N5" s="90">
        <v>44927</v>
      </c>
      <c r="O5">
        <v>12</v>
      </c>
      <c r="Q5" s="90">
        <v>45658</v>
      </c>
      <c r="R5">
        <v>1</v>
      </c>
      <c r="T5" s="90">
        <v>44287</v>
      </c>
      <c r="U5" s="93">
        <v>0</v>
      </c>
      <c r="V5" s="93">
        <v>0</v>
      </c>
      <c r="W5" s="93">
        <v>3</v>
      </c>
    </row>
    <row r="6" spans="2:27" x14ac:dyDescent="0.3">
      <c r="B6" s="90">
        <v>45659</v>
      </c>
      <c r="C6">
        <v>12</v>
      </c>
      <c r="E6" s="90">
        <v>45293</v>
      </c>
      <c r="F6">
        <v>0</v>
      </c>
      <c r="H6" s="90">
        <v>45293</v>
      </c>
      <c r="I6">
        <v>12</v>
      </c>
      <c r="K6" s="90">
        <v>44928</v>
      </c>
      <c r="L6">
        <v>0</v>
      </c>
      <c r="N6" s="90">
        <v>44928</v>
      </c>
      <c r="O6">
        <v>12</v>
      </c>
      <c r="Q6" s="90">
        <v>45659</v>
      </c>
      <c r="R6">
        <v>1</v>
      </c>
      <c r="T6" s="90">
        <v>44470</v>
      </c>
      <c r="U6" s="93">
        <v>0</v>
      </c>
      <c r="V6" s="93">
        <v>0</v>
      </c>
      <c r="W6" s="93">
        <v>9</v>
      </c>
    </row>
    <row r="7" spans="2:27" x14ac:dyDescent="0.3">
      <c r="B7" s="90">
        <v>45660</v>
      </c>
      <c r="C7">
        <v>12</v>
      </c>
      <c r="E7" s="90">
        <v>45294</v>
      </c>
      <c r="F7">
        <v>0</v>
      </c>
      <c r="H7" s="90">
        <v>45294</v>
      </c>
      <c r="I7">
        <v>12</v>
      </c>
      <c r="K7" s="90">
        <v>44929</v>
      </c>
      <c r="L7">
        <v>0</v>
      </c>
      <c r="N7" s="90">
        <v>44929</v>
      </c>
      <c r="O7">
        <v>12</v>
      </c>
      <c r="Q7" s="90">
        <v>45660</v>
      </c>
      <c r="R7">
        <v>1</v>
      </c>
      <c r="T7" s="90">
        <v>44652</v>
      </c>
      <c r="U7" s="93">
        <v>0</v>
      </c>
      <c r="V7" s="93">
        <v>0</v>
      </c>
      <c r="W7" s="93">
        <v>12</v>
      </c>
    </row>
    <row r="8" spans="2:27" x14ac:dyDescent="0.3">
      <c r="B8" s="90">
        <v>45661</v>
      </c>
      <c r="C8">
        <v>12</v>
      </c>
      <c r="E8" s="90">
        <v>45295</v>
      </c>
      <c r="F8">
        <v>0</v>
      </c>
      <c r="H8" s="90">
        <v>45295</v>
      </c>
      <c r="I8">
        <v>12</v>
      </c>
      <c r="K8" s="90">
        <v>44930</v>
      </c>
      <c r="L8">
        <v>0</v>
      </c>
      <c r="N8" s="90">
        <v>44930</v>
      </c>
      <c r="O8">
        <v>12</v>
      </c>
      <c r="Q8" s="90">
        <v>45661</v>
      </c>
      <c r="R8">
        <v>1</v>
      </c>
      <c r="T8" s="90">
        <v>44835</v>
      </c>
      <c r="U8" s="93">
        <v>0</v>
      </c>
      <c r="V8" s="93">
        <v>0</v>
      </c>
      <c r="W8" s="93">
        <v>12</v>
      </c>
    </row>
    <row r="9" spans="2:27" x14ac:dyDescent="0.3">
      <c r="B9" s="90">
        <v>45662</v>
      </c>
      <c r="C9">
        <v>12</v>
      </c>
      <c r="E9" s="90">
        <v>45296</v>
      </c>
      <c r="F9">
        <v>0</v>
      </c>
      <c r="H9" s="90">
        <v>45296</v>
      </c>
      <c r="I9">
        <v>12</v>
      </c>
      <c r="K9" s="90">
        <v>44931</v>
      </c>
      <c r="L9">
        <v>0</v>
      </c>
      <c r="N9" s="90">
        <v>44931</v>
      </c>
      <c r="O9">
        <v>12</v>
      </c>
      <c r="Q9" s="90">
        <v>45662</v>
      </c>
      <c r="R9">
        <v>1</v>
      </c>
      <c r="T9" s="90">
        <v>45017</v>
      </c>
      <c r="U9" s="93">
        <v>0</v>
      </c>
      <c r="V9" s="93">
        <v>3</v>
      </c>
      <c r="W9" s="93">
        <v>9</v>
      </c>
    </row>
    <row r="10" spans="2:27" x14ac:dyDescent="0.3">
      <c r="B10" s="90">
        <v>45663</v>
      </c>
      <c r="C10">
        <v>12</v>
      </c>
      <c r="E10" s="90">
        <v>45297</v>
      </c>
      <c r="F10">
        <v>0</v>
      </c>
      <c r="H10" s="90">
        <v>45297</v>
      </c>
      <c r="I10">
        <v>12</v>
      </c>
      <c r="K10" s="90">
        <v>44932</v>
      </c>
      <c r="L10">
        <v>0</v>
      </c>
      <c r="N10" s="90">
        <v>44932</v>
      </c>
      <c r="O10">
        <v>12</v>
      </c>
      <c r="Q10" s="90">
        <v>45663</v>
      </c>
      <c r="R10">
        <v>1</v>
      </c>
      <c r="T10" s="90">
        <v>45200</v>
      </c>
      <c r="U10" s="93">
        <v>0</v>
      </c>
      <c r="V10" s="93">
        <v>9</v>
      </c>
      <c r="W10" s="93">
        <v>3</v>
      </c>
    </row>
    <row r="11" spans="2:27" x14ac:dyDescent="0.3">
      <c r="B11" s="90">
        <v>45664</v>
      </c>
      <c r="C11">
        <v>12</v>
      </c>
      <c r="E11" s="90">
        <v>45298</v>
      </c>
      <c r="F11">
        <v>0</v>
      </c>
      <c r="H11" s="90">
        <v>45298</v>
      </c>
      <c r="I11">
        <v>12</v>
      </c>
      <c r="K11" s="90">
        <v>44933</v>
      </c>
      <c r="L11">
        <v>0</v>
      </c>
      <c r="N11" s="90">
        <v>44933</v>
      </c>
      <c r="O11">
        <v>12</v>
      </c>
      <c r="Q11" s="90">
        <v>45664</v>
      </c>
      <c r="R11">
        <v>1</v>
      </c>
      <c r="T11" s="90">
        <v>45383</v>
      </c>
      <c r="U11" s="93">
        <v>3</v>
      </c>
      <c r="V11" s="93">
        <v>9</v>
      </c>
      <c r="W11" s="93">
        <v>0</v>
      </c>
    </row>
    <row r="12" spans="2:27" x14ac:dyDescent="0.3">
      <c r="B12" s="90">
        <v>45665</v>
      </c>
      <c r="C12">
        <v>12</v>
      </c>
      <c r="E12" s="90">
        <v>45299</v>
      </c>
      <c r="F12">
        <v>0</v>
      </c>
      <c r="H12" s="90">
        <v>45299</v>
      </c>
      <c r="I12">
        <v>12</v>
      </c>
      <c r="K12" s="90">
        <v>44934</v>
      </c>
      <c r="L12">
        <v>0</v>
      </c>
      <c r="N12" s="90">
        <v>44934</v>
      </c>
      <c r="O12">
        <v>12</v>
      </c>
      <c r="Q12" s="90">
        <v>45665</v>
      </c>
      <c r="R12">
        <v>1</v>
      </c>
      <c r="T12" s="90">
        <v>45566</v>
      </c>
      <c r="U12" s="93">
        <v>9</v>
      </c>
      <c r="V12" s="93">
        <v>3</v>
      </c>
      <c r="W12" s="93">
        <v>0</v>
      </c>
    </row>
    <row r="13" spans="2:27" x14ac:dyDescent="0.3">
      <c r="B13" s="90">
        <v>45666</v>
      </c>
      <c r="C13">
        <v>12</v>
      </c>
      <c r="E13" s="90">
        <v>45300</v>
      </c>
      <c r="F13">
        <v>0</v>
      </c>
      <c r="H13" s="90">
        <v>45300</v>
      </c>
      <c r="I13">
        <v>12</v>
      </c>
      <c r="K13" s="90">
        <v>44935</v>
      </c>
      <c r="L13">
        <v>0</v>
      </c>
      <c r="N13" s="90">
        <v>44935</v>
      </c>
      <c r="O13">
        <v>12</v>
      </c>
      <c r="Q13" s="90">
        <v>45666</v>
      </c>
      <c r="R13">
        <v>1</v>
      </c>
      <c r="T13" s="90">
        <v>45748</v>
      </c>
      <c r="U13" s="93">
        <v>9</v>
      </c>
      <c r="V13" s="93">
        <v>0</v>
      </c>
      <c r="W13" s="93">
        <v>0</v>
      </c>
    </row>
    <row r="14" spans="2:27" x14ac:dyDescent="0.3">
      <c r="B14" s="90">
        <v>45667</v>
      </c>
      <c r="C14">
        <v>12</v>
      </c>
      <c r="E14" s="90">
        <v>45301</v>
      </c>
      <c r="F14">
        <v>0</v>
      </c>
      <c r="H14" s="90">
        <v>45301</v>
      </c>
      <c r="I14">
        <v>12</v>
      </c>
      <c r="K14" s="90">
        <v>44936</v>
      </c>
      <c r="L14">
        <v>0</v>
      </c>
      <c r="N14" s="90">
        <v>44936</v>
      </c>
      <c r="O14">
        <v>12</v>
      </c>
      <c r="Q14" s="90">
        <v>45667</v>
      </c>
      <c r="R14">
        <v>1</v>
      </c>
      <c r="T14" s="90">
        <v>45931</v>
      </c>
      <c r="U14" s="93">
        <v>3</v>
      </c>
      <c r="V14" s="93">
        <v>0</v>
      </c>
      <c r="W14" s="93">
        <v>0</v>
      </c>
    </row>
    <row r="15" spans="2:27" x14ac:dyDescent="0.3">
      <c r="B15" s="90">
        <v>45668</v>
      </c>
      <c r="C15">
        <v>12</v>
      </c>
      <c r="E15" s="90">
        <v>45302</v>
      </c>
      <c r="F15">
        <v>0</v>
      </c>
      <c r="H15" s="90">
        <v>45302</v>
      </c>
      <c r="I15">
        <v>12</v>
      </c>
      <c r="K15" s="90">
        <v>44937</v>
      </c>
      <c r="L15">
        <v>0</v>
      </c>
      <c r="N15" s="90">
        <v>44937</v>
      </c>
      <c r="O15">
        <v>12</v>
      </c>
      <c r="Q15" s="90">
        <v>45668</v>
      </c>
      <c r="R15">
        <v>1</v>
      </c>
    </row>
    <row r="16" spans="2:27" x14ac:dyDescent="0.3">
      <c r="B16" s="90">
        <v>45669</v>
      </c>
      <c r="C16">
        <v>12</v>
      </c>
      <c r="E16" s="90">
        <v>45303</v>
      </c>
      <c r="F16">
        <v>0</v>
      </c>
      <c r="H16" s="90">
        <v>45303</v>
      </c>
      <c r="I16">
        <v>12</v>
      </c>
      <c r="K16" s="90">
        <v>44938</v>
      </c>
      <c r="L16">
        <v>0</v>
      </c>
      <c r="N16" s="90">
        <v>44938</v>
      </c>
      <c r="O16">
        <v>12</v>
      </c>
      <c r="Q16" s="90">
        <v>45669</v>
      </c>
      <c r="R16">
        <v>1</v>
      </c>
    </row>
    <row r="17" spans="2:18" x14ac:dyDescent="0.3">
      <c r="B17" s="90">
        <v>45670</v>
      </c>
      <c r="C17">
        <v>12</v>
      </c>
      <c r="E17" s="90">
        <v>45304</v>
      </c>
      <c r="F17">
        <v>0</v>
      </c>
      <c r="H17" s="90">
        <v>45304</v>
      </c>
      <c r="I17">
        <v>12</v>
      </c>
      <c r="K17" s="90">
        <v>44939</v>
      </c>
      <c r="L17">
        <v>0</v>
      </c>
      <c r="N17" s="90">
        <v>44939</v>
      </c>
      <c r="O17">
        <v>12</v>
      </c>
      <c r="Q17" s="90">
        <v>45670</v>
      </c>
      <c r="R17">
        <v>1</v>
      </c>
    </row>
    <row r="18" spans="2:18" x14ac:dyDescent="0.3">
      <c r="B18" s="90">
        <v>45671</v>
      </c>
      <c r="C18">
        <v>12</v>
      </c>
      <c r="E18" s="90">
        <v>45305</v>
      </c>
      <c r="F18">
        <v>0</v>
      </c>
      <c r="H18" s="90">
        <v>45305</v>
      </c>
      <c r="I18">
        <v>12</v>
      </c>
      <c r="K18" s="90">
        <v>44940</v>
      </c>
      <c r="L18">
        <v>0</v>
      </c>
      <c r="N18" s="90">
        <v>44940</v>
      </c>
      <c r="O18">
        <v>12</v>
      </c>
      <c r="Q18" s="90">
        <v>45671</v>
      </c>
      <c r="R18">
        <v>1</v>
      </c>
    </row>
    <row r="19" spans="2:18" x14ac:dyDescent="0.3">
      <c r="B19" s="90">
        <v>45672</v>
      </c>
      <c r="C19">
        <v>12</v>
      </c>
      <c r="E19" s="90">
        <v>45306</v>
      </c>
      <c r="F19">
        <v>0</v>
      </c>
      <c r="H19" s="90">
        <v>45306</v>
      </c>
      <c r="I19">
        <v>12</v>
      </c>
      <c r="K19" s="90">
        <v>44941</v>
      </c>
      <c r="L19">
        <v>0</v>
      </c>
      <c r="N19" s="90">
        <v>44941</v>
      </c>
      <c r="O19">
        <v>12</v>
      </c>
      <c r="Q19" s="90">
        <v>45672</v>
      </c>
      <c r="R19">
        <v>1</v>
      </c>
    </row>
    <row r="20" spans="2:18" x14ac:dyDescent="0.3">
      <c r="B20" s="90">
        <v>45673</v>
      </c>
      <c r="C20">
        <v>12</v>
      </c>
      <c r="E20" s="90">
        <v>45307</v>
      </c>
      <c r="F20">
        <v>0</v>
      </c>
      <c r="H20" s="90">
        <v>45307</v>
      </c>
      <c r="I20">
        <v>12</v>
      </c>
      <c r="K20" s="90">
        <v>44942</v>
      </c>
      <c r="L20">
        <v>0</v>
      </c>
      <c r="N20" s="90">
        <v>44942</v>
      </c>
      <c r="O20">
        <v>12</v>
      </c>
      <c r="Q20" s="90">
        <v>45673</v>
      </c>
      <c r="R20">
        <v>1</v>
      </c>
    </row>
    <row r="21" spans="2:18" x14ac:dyDescent="0.3">
      <c r="B21" s="90">
        <v>45674</v>
      </c>
      <c r="C21">
        <v>12</v>
      </c>
      <c r="E21" s="90">
        <v>45308</v>
      </c>
      <c r="F21">
        <v>0</v>
      </c>
      <c r="H21" s="90">
        <v>45308</v>
      </c>
      <c r="I21">
        <v>12</v>
      </c>
      <c r="K21" s="90">
        <v>44943</v>
      </c>
      <c r="L21">
        <v>0</v>
      </c>
      <c r="N21" s="90">
        <v>44943</v>
      </c>
      <c r="O21">
        <v>12</v>
      </c>
      <c r="Q21" s="90">
        <v>45674</v>
      </c>
      <c r="R21">
        <v>1</v>
      </c>
    </row>
    <row r="22" spans="2:18" x14ac:dyDescent="0.3">
      <c r="B22" s="90">
        <v>45675</v>
      </c>
      <c r="C22">
        <v>12</v>
      </c>
      <c r="E22" s="90">
        <v>45309</v>
      </c>
      <c r="F22">
        <v>0</v>
      </c>
      <c r="H22" s="90">
        <v>45309</v>
      </c>
      <c r="I22">
        <v>12</v>
      </c>
      <c r="K22" s="90">
        <v>44944</v>
      </c>
      <c r="L22">
        <v>0</v>
      </c>
      <c r="N22" s="90">
        <v>44944</v>
      </c>
      <c r="O22">
        <v>12</v>
      </c>
      <c r="Q22" s="90">
        <v>45675</v>
      </c>
      <c r="R22">
        <v>1</v>
      </c>
    </row>
    <row r="23" spans="2:18" x14ac:dyDescent="0.3">
      <c r="B23" s="90">
        <v>45676</v>
      </c>
      <c r="C23">
        <v>12</v>
      </c>
      <c r="E23" s="90">
        <v>45310</v>
      </c>
      <c r="F23">
        <v>0</v>
      </c>
      <c r="H23" s="90">
        <v>45310</v>
      </c>
      <c r="I23">
        <v>12</v>
      </c>
      <c r="K23" s="90">
        <v>44945</v>
      </c>
      <c r="L23">
        <v>0</v>
      </c>
      <c r="N23" s="90">
        <v>44945</v>
      </c>
      <c r="O23">
        <v>12</v>
      </c>
      <c r="Q23" s="90">
        <v>45676</v>
      </c>
      <c r="R23">
        <v>1</v>
      </c>
    </row>
    <row r="24" spans="2:18" x14ac:dyDescent="0.3">
      <c r="B24" s="90">
        <v>45677</v>
      </c>
      <c r="C24">
        <v>12</v>
      </c>
      <c r="E24" s="90">
        <v>45311</v>
      </c>
      <c r="F24">
        <v>0</v>
      </c>
      <c r="H24" s="90">
        <v>45311</v>
      </c>
      <c r="I24">
        <v>12</v>
      </c>
      <c r="K24" s="90">
        <v>44946</v>
      </c>
      <c r="L24">
        <v>0</v>
      </c>
      <c r="N24" s="90">
        <v>44946</v>
      </c>
      <c r="O24">
        <v>12</v>
      </c>
      <c r="Q24" s="90">
        <v>45677</v>
      </c>
      <c r="R24">
        <v>1</v>
      </c>
    </row>
    <row r="25" spans="2:18" x14ac:dyDescent="0.3">
      <c r="B25" s="90">
        <v>45678</v>
      </c>
      <c r="C25">
        <v>12</v>
      </c>
      <c r="E25" s="90">
        <v>45312</v>
      </c>
      <c r="F25">
        <v>0</v>
      </c>
      <c r="H25" s="90">
        <v>45312</v>
      </c>
      <c r="I25">
        <v>12</v>
      </c>
      <c r="K25" s="90">
        <v>44947</v>
      </c>
      <c r="L25">
        <v>0</v>
      </c>
      <c r="N25" s="90">
        <v>44947</v>
      </c>
      <c r="O25">
        <v>12</v>
      </c>
      <c r="Q25" s="90">
        <v>45678</v>
      </c>
      <c r="R25">
        <v>1</v>
      </c>
    </row>
    <row r="26" spans="2:18" x14ac:dyDescent="0.3">
      <c r="B26" s="90">
        <v>45679</v>
      </c>
      <c r="C26">
        <v>12</v>
      </c>
      <c r="E26" s="90">
        <v>45313</v>
      </c>
      <c r="F26">
        <v>0</v>
      </c>
      <c r="H26" s="90">
        <v>45313</v>
      </c>
      <c r="I26">
        <v>12</v>
      </c>
      <c r="K26" s="90">
        <v>44948</v>
      </c>
      <c r="L26">
        <v>0</v>
      </c>
      <c r="N26" s="90">
        <v>44948</v>
      </c>
      <c r="O26">
        <v>12</v>
      </c>
      <c r="Q26" s="90">
        <v>45679</v>
      </c>
      <c r="R26">
        <v>1</v>
      </c>
    </row>
    <row r="27" spans="2:18" x14ac:dyDescent="0.3">
      <c r="B27" s="90">
        <v>45680</v>
      </c>
      <c r="C27">
        <v>12</v>
      </c>
      <c r="E27" s="90">
        <v>45314</v>
      </c>
      <c r="F27">
        <v>0</v>
      </c>
      <c r="H27" s="90">
        <v>45314</v>
      </c>
      <c r="I27">
        <v>12</v>
      </c>
      <c r="K27" s="90">
        <v>44949</v>
      </c>
      <c r="L27">
        <v>0</v>
      </c>
      <c r="N27" s="90">
        <v>44949</v>
      </c>
      <c r="O27">
        <v>12</v>
      </c>
      <c r="Q27" s="90">
        <v>45680</v>
      </c>
      <c r="R27">
        <v>1</v>
      </c>
    </row>
    <row r="28" spans="2:18" x14ac:dyDescent="0.3">
      <c r="B28" s="90">
        <v>45681</v>
      </c>
      <c r="C28">
        <v>12</v>
      </c>
      <c r="E28" s="90">
        <v>45315</v>
      </c>
      <c r="F28">
        <v>0</v>
      </c>
      <c r="H28" s="90">
        <v>45315</v>
      </c>
      <c r="I28">
        <v>12</v>
      </c>
      <c r="K28" s="90">
        <v>44950</v>
      </c>
      <c r="L28">
        <v>0</v>
      </c>
      <c r="N28" s="90">
        <v>44950</v>
      </c>
      <c r="O28">
        <v>12</v>
      </c>
      <c r="Q28" s="90">
        <v>45681</v>
      </c>
      <c r="R28">
        <v>1</v>
      </c>
    </row>
    <row r="29" spans="2:18" x14ac:dyDescent="0.3">
      <c r="B29" s="90">
        <v>45682</v>
      </c>
      <c r="C29">
        <v>12</v>
      </c>
      <c r="E29" s="90">
        <v>45316</v>
      </c>
      <c r="F29">
        <v>0</v>
      </c>
      <c r="H29" s="90">
        <v>45316</v>
      </c>
      <c r="I29">
        <v>12</v>
      </c>
      <c r="K29" s="90">
        <v>44951</v>
      </c>
      <c r="L29">
        <v>0</v>
      </c>
      <c r="N29" s="90">
        <v>44951</v>
      </c>
      <c r="O29">
        <v>12</v>
      </c>
      <c r="Q29" s="90">
        <v>45682</v>
      </c>
      <c r="R29">
        <v>1</v>
      </c>
    </row>
    <row r="30" spans="2:18" x14ac:dyDescent="0.3">
      <c r="B30" s="90">
        <v>45683</v>
      </c>
      <c r="C30">
        <v>12</v>
      </c>
      <c r="E30" s="90">
        <v>45317</v>
      </c>
      <c r="F30">
        <v>0</v>
      </c>
      <c r="H30" s="90">
        <v>45317</v>
      </c>
      <c r="I30">
        <v>12</v>
      </c>
      <c r="K30" s="90">
        <v>44952</v>
      </c>
      <c r="L30">
        <v>0</v>
      </c>
      <c r="N30" s="90">
        <v>44952</v>
      </c>
      <c r="O30">
        <v>12</v>
      </c>
      <c r="Q30" s="90">
        <v>45683</v>
      </c>
      <c r="R30">
        <v>1</v>
      </c>
    </row>
    <row r="31" spans="2:18" x14ac:dyDescent="0.3">
      <c r="B31" s="90">
        <v>45684</v>
      </c>
      <c r="C31">
        <v>12</v>
      </c>
      <c r="E31" s="90">
        <v>45318</v>
      </c>
      <c r="F31">
        <v>0</v>
      </c>
      <c r="H31" s="90">
        <v>45318</v>
      </c>
      <c r="I31">
        <v>12</v>
      </c>
      <c r="K31" s="90">
        <v>44953</v>
      </c>
      <c r="L31">
        <v>0</v>
      </c>
      <c r="N31" s="90">
        <v>44953</v>
      </c>
      <c r="O31">
        <v>12</v>
      </c>
      <c r="Q31" s="90">
        <v>45684</v>
      </c>
      <c r="R31">
        <v>1</v>
      </c>
    </row>
    <row r="32" spans="2:18" x14ac:dyDescent="0.3">
      <c r="B32" s="90">
        <v>45685</v>
      </c>
      <c r="C32">
        <v>12</v>
      </c>
      <c r="E32" s="90">
        <v>45319</v>
      </c>
      <c r="F32">
        <v>0</v>
      </c>
      <c r="H32" s="90">
        <v>45319</v>
      </c>
      <c r="I32">
        <v>12</v>
      </c>
      <c r="K32" s="90">
        <v>44954</v>
      </c>
      <c r="L32">
        <v>0</v>
      </c>
      <c r="N32" s="90">
        <v>44954</v>
      </c>
      <c r="O32">
        <v>12</v>
      </c>
      <c r="Q32" s="90">
        <v>45685</v>
      </c>
      <c r="R32">
        <v>1</v>
      </c>
    </row>
    <row r="33" spans="2:18" x14ac:dyDescent="0.3">
      <c r="B33" s="90">
        <v>45686</v>
      </c>
      <c r="C33">
        <v>12</v>
      </c>
      <c r="E33" s="90">
        <v>45320</v>
      </c>
      <c r="F33">
        <v>0</v>
      </c>
      <c r="H33" s="90">
        <v>45320</v>
      </c>
      <c r="I33">
        <v>12</v>
      </c>
      <c r="K33" s="90">
        <v>44955</v>
      </c>
      <c r="L33">
        <v>0</v>
      </c>
      <c r="N33" s="90">
        <v>44955</v>
      </c>
      <c r="O33">
        <v>12</v>
      </c>
      <c r="Q33" s="90">
        <v>45686</v>
      </c>
      <c r="R33">
        <v>1</v>
      </c>
    </row>
    <row r="34" spans="2:18" x14ac:dyDescent="0.3">
      <c r="B34" s="90">
        <v>45687</v>
      </c>
      <c r="C34">
        <v>12</v>
      </c>
      <c r="E34" s="90">
        <v>45321</v>
      </c>
      <c r="F34">
        <v>0</v>
      </c>
      <c r="H34" s="90">
        <v>45321</v>
      </c>
      <c r="I34">
        <v>12</v>
      </c>
      <c r="K34" s="90">
        <v>44956</v>
      </c>
      <c r="L34">
        <v>0</v>
      </c>
      <c r="N34" s="90">
        <v>44956</v>
      </c>
      <c r="O34">
        <v>12</v>
      </c>
      <c r="Q34" s="90">
        <v>45687</v>
      </c>
      <c r="R34">
        <v>1</v>
      </c>
    </row>
    <row r="35" spans="2:18" x14ac:dyDescent="0.3">
      <c r="B35" s="90">
        <v>45688</v>
      </c>
      <c r="C35">
        <v>12</v>
      </c>
      <c r="E35" s="90">
        <v>45322</v>
      </c>
      <c r="F35">
        <v>0</v>
      </c>
      <c r="H35" s="90">
        <v>45322</v>
      </c>
      <c r="I35">
        <v>12</v>
      </c>
      <c r="K35" s="90">
        <v>44957</v>
      </c>
      <c r="L35">
        <v>0</v>
      </c>
      <c r="N35" s="90">
        <v>44957</v>
      </c>
      <c r="O35">
        <v>12</v>
      </c>
      <c r="Q35" s="90">
        <v>45688</v>
      </c>
      <c r="R35">
        <v>1</v>
      </c>
    </row>
    <row r="36" spans="2:18" x14ac:dyDescent="0.3">
      <c r="B36" s="90">
        <v>45689</v>
      </c>
      <c r="C36">
        <v>11</v>
      </c>
      <c r="E36" s="90">
        <v>45323</v>
      </c>
      <c r="F36">
        <v>1</v>
      </c>
      <c r="H36" s="90">
        <v>45323</v>
      </c>
      <c r="I36">
        <v>11</v>
      </c>
      <c r="K36" s="90">
        <v>44958</v>
      </c>
      <c r="L36">
        <v>1</v>
      </c>
      <c r="N36" s="90">
        <v>44958</v>
      </c>
      <c r="O36">
        <v>11</v>
      </c>
      <c r="Q36" s="90">
        <v>45689</v>
      </c>
      <c r="R36">
        <v>2</v>
      </c>
    </row>
    <row r="37" spans="2:18" x14ac:dyDescent="0.3">
      <c r="B37" s="90">
        <v>45690</v>
      </c>
      <c r="C37">
        <v>11</v>
      </c>
      <c r="E37" s="90">
        <v>45324</v>
      </c>
      <c r="F37">
        <v>1</v>
      </c>
      <c r="H37" s="90">
        <v>45324</v>
      </c>
      <c r="I37">
        <v>11</v>
      </c>
      <c r="K37" s="90">
        <v>44959</v>
      </c>
      <c r="L37">
        <v>1</v>
      </c>
      <c r="N37" s="90">
        <v>44959</v>
      </c>
      <c r="O37">
        <v>11</v>
      </c>
      <c r="Q37" s="90">
        <v>45690</v>
      </c>
      <c r="R37">
        <v>2</v>
      </c>
    </row>
    <row r="38" spans="2:18" x14ac:dyDescent="0.3">
      <c r="B38" s="90">
        <v>45691</v>
      </c>
      <c r="C38">
        <v>11</v>
      </c>
      <c r="E38" s="90">
        <v>45325</v>
      </c>
      <c r="F38">
        <v>1</v>
      </c>
      <c r="H38" s="90">
        <v>45325</v>
      </c>
      <c r="I38">
        <v>11</v>
      </c>
      <c r="K38" s="90">
        <v>44960</v>
      </c>
      <c r="L38">
        <v>1</v>
      </c>
      <c r="N38" s="90">
        <v>44960</v>
      </c>
      <c r="O38">
        <v>11</v>
      </c>
      <c r="Q38" s="90">
        <v>45691</v>
      </c>
      <c r="R38">
        <v>2</v>
      </c>
    </row>
    <row r="39" spans="2:18" x14ac:dyDescent="0.3">
      <c r="B39" s="90">
        <v>45692</v>
      </c>
      <c r="C39">
        <v>11</v>
      </c>
      <c r="E39" s="90">
        <v>45326</v>
      </c>
      <c r="F39">
        <v>1</v>
      </c>
      <c r="H39" s="90">
        <v>45326</v>
      </c>
      <c r="I39">
        <v>11</v>
      </c>
      <c r="K39" s="90">
        <v>44961</v>
      </c>
      <c r="L39">
        <v>1</v>
      </c>
      <c r="N39" s="90">
        <v>44961</v>
      </c>
      <c r="O39">
        <v>11</v>
      </c>
      <c r="Q39" s="90">
        <v>45692</v>
      </c>
      <c r="R39">
        <v>2</v>
      </c>
    </row>
    <row r="40" spans="2:18" x14ac:dyDescent="0.3">
      <c r="B40" s="90">
        <v>45693</v>
      </c>
      <c r="C40">
        <v>11</v>
      </c>
      <c r="E40" s="90">
        <v>45327</v>
      </c>
      <c r="F40">
        <v>1</v>
      </c>
      <c r="H40" s="90">
        <v>45327</v>
      </c>
      <c r="I40">
        <v>11</v>
      </c>
      <c r="K40" s="90">
        <v>44962</v>
      </c>
      <c r="L40">
        <v>1</v>
      </c>
      <c r="N40" s="90">
        <v>44962</v>
      </c>
      <c r="O40">
        <v>11</v>
      </c>
      <c r="Q40" s="90">
        <v>45693</v>
      </c>
      <c r="R40">
        <v>2</v>
      </c>
    </row>
    <row r="41" spans="2:18" x14ac:dyDescent="0.3">
      <c r="B41" s="90">
        <v>45694</v>
      </c>
      <c r="C41">
        <v>11</v>
      </c>
      <c r="E41" s="90">
        <v>45328</v>
      </c>
      <c r="F41">
        <v>1</v>
      </c>
      <c r="H41" s="90">
        <v>45328</v>
      </c>
      <c r="I41">
        <v>11</v>
      </c>
      <c r="K41" s="90">
        <v>44963</v>
      </c>
      <c r="L41">
        <v>1</v>
      </c>
      <c r="N41" s="90">
        <v>44963</v>
      </c>
      <c r="O41">
        <v>11</v>
      </c>
      <c r="Q41" s="90">
        <v>45694</v>
      </c>
      <c r="R41">
        <v>2</v>
      </c>
    </row>
    <row r="42" spans="2:18" x14ac:dyDescent="0.3">
      <c r="B42" s="90">
        <v>45695</v>
      </c>
      <c r="C42">
        <v>11</v>
      </c>
      <c r="E42" s="90">
        <v>45329</v>
      </c>
      <c r="F42">
        <v>1</v>
      </c>
      <c r="H42" s="90">
        <v>45329</v>
      </c>
      <c r="I42">
        <v>11</v>
      </c>
      <c r="K42" s="90">
        <v>44964</v>
      </c>
      <c r="L42">
        <v>1</v>
      </c>
      <c r="N42" s="90">
        <v>44964</v>
      </c>
      <c r="O42">
        <v>11</v>
      </c>
      <c r="Q42" s="90">
        <v>45695</v>
      </c>
      <c r="R42">
        <v>2</v>
      </c>
    </row>
    <row r="43" spans="2:18" x14ac:dyDescent="0.3">
      <c r="B43" s="90">
        <v>45696</v>
      </c>
      <c r="C43">
        <v>11</v>
      </c>
      <c r="E43" s="90">
        <v>45330</v>
      </c>
      <c r="F43">
        <v>1</v>
      </c>
      <c r="H43" s="90">
        <v>45330</v>
      </c>
      <c r="I43">
        <v>11</v>
      </c>
      <c r="K43" s="90">
        <v>44965</v>
      </c>
      <c r="L43">
        <v>1</v>
      </c>
      <c r="N43" s="90">
        <v>44965</v>
      </c>
      <c r="O43">
        <v>11</v>
      </c>
      <c r="Q43" s="90">
        <v>45696</v>
      </c>
      <c r="R43">
        <v>2</v>
      </c>
    </row>
    <row r="44" spans="2:18" x14ac:dyDescent="0.3">
      <c r="B44" s="90">
        <v>45697</v>
      </c>
      <c r="C44">
        <v>11</v>
      </c>
      <c r="E44" s="90">
        <v>45331</v>
      </c>
      <c r="F44">
        <v>1</v>
      </c>
      <c r="H44" s="90">
        <v>45331</v>
      </c>
      <c r="I44">
        <v>11</v>
      </c>
      <c r="K44" s="90">
        <v>44966</v>
      </c>
      <c r="L44">
        <v>1</v>
      </c>
      <c r="N44" s="90">
        <v>44966</v>
      </c>
      <c r="O44">
        <v>11</v>
      </c>
      <c r="Q44" s="90">
        <v>45697</v>
      </c>
      <c r="R44">
        <v>2</v>
      </c>
    </row>
    <row r="45" spans="2:18" x14ac:dyDescent="0.3">
      <c r="B45" s="90">
        <v>45698</v>
      </c>
      <c r="C45">
        <v>11</v>
      </c>
      <c r="E45" s="90">
        <v>45332</v>
      </c>
      <c r="F45">
        <v>1</v>
      </c>
      <c r="H45" s="90">
        <v>45332</v>
      </c>
      <c r="I45">
        <v>11</v>
      </c>
      <c r="K45" s="90">
        <v>44967</v>
      </c>
      <c r="L45">
        <v>1</v>
      </c>
      <c r="N45" s="90">
        <v>44967</v>
      </c>
      <c r="O45">
        <v>11</v>
      </c>
      <c r="Q45" s="90">
        <v>45698</v>
      </c>
      <c r="R45">
        <v>2</v>
      </c>
    </row>
    <row r="46" spans="2:18" x14ac:dyDescent="0.3">
      <c r="B46" s="90">
        <v>45699</v>
      </c>
      <c r="C46">
        <v>11</v>
      </c>
      <c r="E46" s="90">
        <v>45333</v>
      </c>
      <c r="F46">
        <v>1</v>
      </c>
      <c r="H46" s="90">
        <v>45333</v>
      </c>
      <c r="I46">
        <v>11</v>
      </c>
      <c r="K46" s="90">
        <v>44968</v>
      </c>
      <c r="L46">
        <v>1</v>
      </c>
      <c r="N46" s="90">
        <v>44968</v>
      </c>
      <c r="O46">
        <v>11</v>
      </c>
      <c r="Q46" s="90">
        <v>45699</v>
      </c>
      <c r="R46">
        <v>2</v>
      </c>
    </row>
    <row r="47" spans="2:18" x14ac:dyDescent="0.3">
      <c r="B47" s="90">
        <v>45700</v>
      </c>
      <c r="C47">
        <v>11</v>
      </c>
      <c r="E47" s="90">
        <v>45334</v>
      </c>
      <c r="F47">
        <v>1</v>
      </c>
      <c r="H47" s="90">
        <v>45334</v>
      </c>
      <c r="I47">
        <v>11</v>
      </c>
      <c r="K47" s="90">
        <v>44969</v>
      </c>
      <c r="L47">
        <v>1</v>
      </c>
      <c r="N47" s="90">
        <v>44969</v>
      </c>
      <c r="O47">
        <v>11</v>
      </c>
      <c r="Q47" s="90">
        <v>45700</v>
      </c>
      <c r="R47">
        <v>2</v>
      </c>
    </row>
    <row r="48" spans="2:18" x14ac:dyDescent="0.3">
      <c r="B48" s="90">
        <v>45701</v>
      </c>
      <c r="C48">
        <v>11</v>
      </c>
      <c r="E48" s="90">
        <v>45335</v>
      </c>
      <c r="F48">
        <v>1</v>
      </c>
      <c r="H48" s="90">
        <v>45335</v>
      </c>
      <c r="I48">
        <v>11</v>
      </c>
      <c r="K48" s="90">
        <v>44970</v>
      </c>
      <c r="L48">
        <v>1</v>
      </c>
      <c r="N48" s="90">
        <v>44970</v>
      </c>
      <c r="O48">
        <v>11</v>
      </c>
      <c r="Q48" s="90">
        <v>45701</v>
      </c>
      <c r="R48">
        <v>2</v>
      </c>
    </row>
    <row r="49" spans="2:18" x14ac:dyDescent="0.3">
      <c r="B49" s="90">
        <v>45702</v>
      </c>
      <c r="C49">
        <v>11</v>
      </c>
      <c r="E49" s="90">
        <v>45336</v>
      </c>
      <c r="F49">
        <v>1</v>
      </c>
      <c r="H49" s="90">
        <v>45336</v>
      </c>
      <c r="I49">
        <v>11</v>
      </c>
      <c r="K49" s="90">
        <v>44971</v>
      </c>
      <c r="L49">
        <v>1</v>
      </c>
      <c r="N49" s="90">
        <v>44971</v>
      </c>
      <c r="O49">
        <v>11</v>
      </c>
      <c r="Q49" s="90">
        <v>45702</v>
      </c>
      <c r="R49">
        <v>2</v>
      </c>
    </row>
    <row r="50" spans="2:18" x14ac:dyDescent="0.3">
      <c r="B50" s="90">
        <v>45703</v>
      </c>
      <c r="C50">
        <v>11</v>
      </c>
      <c r="E50" s="90">
        <v>45337</v>
      </c>
      <c r="F50">
        <v>1</v>
      </c>
      <c r="H50" s="90">
        <v>45337</v>
      </c>
      <c r="I50">
        <v>11</v>
      </c>
      <c r="K50" s="90">
        <v>44972</v>
      </c>
      <c r="L50">
        <v>1</v>
      </c>
      <c r="N50" s="90">
        <v>44972</v>
      </c>
      <c r="O50">
        <v>11</v>
      </c>
      <c r="Q50" s="90">
        <v>45703</v>
      </c>
      <c r="R50">
        <v>2</v>
      </c>
    </row>
    <row r="51" spans="2:18" x14ac:dyDescent="0.3">
      <c r="B51" s="90">
        <v>45704</v>
      </c>
      <c r="C51">
        <v>11</v>
      </c>
      <c r="E51" s="90">
        <v>45338</v>
      </c>
      <c r="F51">
        <v>1</v>
      </c>
      <c r="H51" s="90">
        <v>45338</v>
      </c>
      <c r="I51">
        <v>11</v>
      </c>
      <c r="K51" s="90">
        <v>44973</v>
      </c>
      <c r="L51">
        <v>1</v>
      </c>
      <c r="N51" s="90">
        <v>44973</v>
      </c>
      <c r="O51">
        <v>11</v>
      </c>
      <c r="Q51" s="90">
        <v>45704</v>
      </c>
      <c r="R51">
        <v>2</v>
      </c>
    </row>
    <row r="52" spans="2:18" x14ac:dyDescent="0.3">
      <c r="B52" s="90">
        <v>45705</v>
      </c>
      <c r="C52">
        <v>11</v>
      </c>
      <c r="E52" s="90">
        <v>45339</v>
      </c>
      <c r="F52">
        <v>1</v>
      </c>
      <c r="H52" s="90">
        <v>45339</v>
      </c>
      <c r="I52">
        <v>11</v>
      </c>
      <c r="K52" s="90">
        <v>44974</v>
      </c>
      <c r="L52">
        <v>1</v>
      </c>
      <c r="N52" s="90">
        <v>44974</v>
      </c>
      <c r="O52">
        <v>11</v>
      </c>
      <c r="Q52" s="90">
        <v>45705</v>
      </c>
      <c r="R52">
        <v>2</v>
      </c>
    </row>
    <row r="53" spans="2:18" x14ac:dyDescent="0.3">
      <c r="B53" s="90">
        <v>45706</v>
      </c>
      <c r="C53">
        <v>11</v>
      </c>
      <c r="E53" s="90">
        <v>45340</v>
      </c>
      <c r="F53">
        <v>1</v>
      </c>
      <c r="H53" s="90">
        <v>45340</v>
      </c>
      <c r="I53">
        <v>11</v>
      </c>
      <c r="K53" s="90">
        <v>44975</v>
      </c>
      <c r="L53">
        <v>1</v>
      </c>
      <c r="N53" s="90">
        <v>44975</v>
      </c>
      <c r="O53">
        <v>11</v>
      </c>
      <c r="Q53" s="90">
        <v>45706</v>
      </c>
      <c r="R53">
        <v>2</v>
      </c>
    </row>
    <row r="54" spans="2:18" x14ac:dyDescent="0.3">
      <c r="B54" s="90">
        <v>45707</v>
      </c>
      <c r="C54">
        <v>11</v>
      </c>
      <c r="E54" s="90">
        <v>45341</v>
      </c>
      <c r="F54">
        <v>1</v>
      </c>
      <c r="H54" s="90">
        <v>45341</v>
      </c>
      <c r="I54">
        <v>11</v>
      </c>
      <c r="K54" s="90">
        <v>44976</v>
      </c>
      <c r="L54">
        <v>1</v>
      </c>
      <c r="N54" s="90">
        <v>44976</v>
      </c>
      <c r="O54">
        <v>11</v>
      </c>
      <c r="Q54" s="90">
        <v>45707</v>
      </c>
      <c r="R54">
        <v>2</v>
      </c>
    </row>
    <row r="55" spans="2:18" x14ac:dyDescent="0.3">
      <c r="B55" s="90">
        <v>45708</v>
      </c>
      <c r="C55">
        <v>11</v>
      </c>
      <c r="E55" s="90">
        <v>45342</v>
      </c>
      <c r="F55">
        <v>1</v>
      </c>
      <c r="H55" s="90">
        <v>45342</v>
      </c>
      <c r="I55">
        <v>11</v>
      </c>
      <c r="K55" s="90">
        <v>44977</v>
      </c>
      <c r="L55">
        <v>1</v>
      </c>
      <c r="N55" s="90">
        <v>44977</v>
      </c>
      <c r="O55">
        <v>11</v>
      </c>
      <c r="Q55" s="90">
        <v>45708</v>
      </c>
      <c r="R55">
        <v>2</v>
      </c>
    </row>
    <row r="56" spans="2:18" x14ac:dyDescent="0.3">
      <c r="B56" s="90">
        <v>45709</v>
      </c>
      <c r="C56">
        <v>11</v>
      </c>
      <c r="E56" s="90">
        <v>45343</v>
      </c>
      <c r="F56">
        <v>1</v>
      </c>
      <c r="H56" s="90">
        <v>45343</v>
      </c>
      <c r="I56">
        <v>11</v>
      </c>
      <c r="K56" s="90">
        <v>44978</v>
      </c>
      <c r="L56">
        <v>1</v>
      </c>
      <c r="N56" s="90">
        <v>44978</v>
      </c>
      <c r="O56">
        <v>11</v>
      </c>
      <c r="Q56" s="90">
        <v>45709</v>
      </c>
      <c r="R56">
        <v>2</v>
      </c>
    </row>
    <row r="57" spans="2:18" x14ac:dyDescent="0.3">
      <c r="B57" s="90">
        <v>45710</v>
      </c>
      <c r="C57">
        <v>11</v>
      </c>
      <c r="E57" s="90">
        <v>45344</v>
      </c>
      <c r="F57">
        <v>1</v>
      </c>
      <c r="H57" s="90">
        <v>45344</v>
      </c>
      <c r="I57">
        <v>11</v>
      </c>
      <c r="K57" s="90">
        <v>44979</v>
      </c>
      <c r="L57">
        <v>1</v>
      </c>
      <c r="N57" s="90">
        <v>44979</v>
      </c>
      <c r="O57">
        <v>11</v>
      </c>
      <c r="Q57" s="90">
        <v>45710</v>
      </c>
      <c r="R57">
        <v>2</v>
      </c>
    </row>
    <row r="58" spans="2:18" x14ac:dyDescent="0.3">
      <c r="B58" s="90">
        <v>45711</v>
      </c>
      <c r="C58">
        <v>11</v>
      </c>
      <c r="E58" s="90">
        <v>45345</v>
      </c>
      <c r="F58">
        <v>1</v>
      </c>
      <c r="H58" s="90">
        <v>45345</v>
      </c>
      <c r="I58">
        <v>11</v>
      </c>
      <c r="K58" s="90">
        <v>44980</v>
      </c>
      <c r="L58">
        <v>1</v>
      </c>
      <c r="N58" s="90">
        <v>44980</v>
      </c>
      <c r="O58">
        <v>11</v>
      </c>
      <c r="Q58" s="90">
        <v>45711</v>
      </c>
      <c r="R58">
        <v>2</v>
      </c>
    </row>
    <row r="59" spans="2:18" x14ac:dyDescent="0.3">
      <c r="B59" s="90">
        <v>45712</v>
      </c>
      <c r="C59">
        <v>11</v>
      </c>
      <c r="E59" s="90">
        <v>45346</v>
      </c>
      <c r="F59">
        <v>1</v>
      </c>
      <c r="H59" s="90">
        <v>45346</v>
      </c>
      <c r="I59">
        <v>11</v>
      </c>
      <c r="K59" s="90">
        <v>44981</v>
      </c>
      <c r="L59">
        <v>1</v>
      </c>
      <c r="N59" s="90">
        <v>44981</v>
      </c>
      <c r="O59">
        <v>11</v>
      </c>
      <c r="Q59" s="90">
        <v>45712</v>
      </c>
      <c r="R59">
        <v>2</v>
      </c>
    </row>
    <row r="60" spans="2:18" x14ac:dyDescent="0.3">
      <c r="B60" s="90">
        <v>45713</v>
      </c>
      <c r="C60">
        <v>11</v>
      </c>
      <c r="E60" s="90">
        <v>45347</v>
      </c>
      <c r="F60">
        <v>1</v>
      </c>
      <c r="H60" s="90">
        <v>45347</v>
      </c>
      <c r="I60">
        <v>11</v>
      </c>
      <c r="K60" s="90">
        <v>44982</v>
      </c>
      <c r="L60">
        <v>1</v>
      </c>
      <c r="N60" s="90">
        <v>44982</v>
      </c>
      <c r="O60">
        <v>11</v>
      </c>
      <c r="Q60" s="90">
        <v>45713</v>
      </c>
      <c r="R60">
        <v>2</v>
      </c>
    </row>
    <row r="61" spans="2:18" x14ac:dyDescent="0.3">
      <c r="B61" s="90">
        <v>45714</v>
      </c>
      <c r="C61">
        <v>11</v>
      </c>
      <c r="E61" s="90">
        <v>45348</v>
      </c>
      <c r="F61">
        <v>1</v>
      </c>
      <c r="H61" s="90">
        <v>45348</v>
      </c>
      <c r="I61">
        <v>11</v>
      </c>
      <c r="K61" s="90">
        <v>44983</v>
      </c>
      <c r="L61">
        <v>1</v>
      </c>
      <c r="N61" s="90">
        <v>44983</v>
      </c>
      <c r="O61">
        <v>11</v>
      </c>
      <c r="Q61" s="90">
        <v>45714</v>
      </c>
      <c r="R61">
        <v>2</v>
      </c>
    </row>
    <row r="62" spans="2:18" x14ac:dyDescent="0.3">
      <c r="B62" s="90">
        <v>45715</v>
      </c>
      <c r="C62">
        <v>11</v>
      </c>
      <c r="E62" s="90">
        <v>45349</v>
      </c>
      <c r="F62">
        <v>1</v>
      </c>
      <c r="H62" s="90">
        <v>45349</v>
      </c>
      <c r="I62">
        <v>11</v>
      </c>
      <c r="K62" s="90">
        <v>44984</v>
      </c>
      <c r="L62">
        <v>1</v>
      </c>
      <c r="N62" s="90">
        <v>44984</v>
      </c>
      <c r="O62">
        <v>11</v>
      </c>
      <c r="Q62" s="90">
        <v>45715</v>
      </c>
      <c r="R62">
        <v>2</v>
      </c>
    </row>
    <row r="63" spans="2:18" x14ac:dyDescent="0.3">
      <c r="B63" s="90">
        <v>45716</v>
      </c>
      <c r="C63">
        <v>11</v>
      </c>
      <c r="E63" s="90">
        <v>45350</v>
      </c>
      <c r="F63">
        <v>1</v>
      </c>
      <c r="H63" s="90">
        <v>45350</v>
      </c>
      <c r="I63">
        <v>11</v>
      </c>
      <c r="K63" s="90">
        <v>44985</v>
      </c>
      <c r="L63">
        <v>1</v>
      </c>
      <c r="N63" s="90">
        <v>44985</v>
      </c>
      <c r="O63">
        <v>11</v>
      </c>
      <c r="Q63" s="90">
        <v>45716</v>
      </c>
      <c r="R63">
        <v>2</v>
      </c>
    </row>
    <row r="64" spans="2:18" x14ac:dyDescent="0.3">
      <c r="B64" s="90">
        <v>45717</v>
      </c>
      <c r="C64">
        <v>10</v>
      </c>
      <c r="E64" s="90">
        <v>45351</v>
      </c>
      <c r="F64">
        <v>1</v>
      </c>
      <c r="H64" s="90">
        <v>45351</v>
      </c>
      <c r="I64">
        <v>11</v>
      </c>
      <c r="K64" s="90">
        <v>44986</v>
      </c>
      <c r="L64">
        <v>2</v>
      </c>
      <c r="N64" s="90">
        <v>44986</v>
      </c>
      <c r="O64">
        <v>10</v>
      </c>
      <c r="Q64" s="90">
        <v>45717</v>
      </c>
      <c r="R64">
        <v>3</v>
      </c>
    </row>
    <row r="65" spans="2:18" x14ac:dyDescent="0.3">
      <c r="B65" s="90">
        <v>45718</v>
      </c>
      <c r="C65">
        <v>10</v>
      </c>
      <c r="E65" s="90">
        <v>45352</v>
      </c>
      <c r="F65">
        <v>2</v>
      </c>
      <c r="H65" s="90">
        <v>45352</v>
      </c>
      <c r="I65">
        <v>10</v>
      </c>
      <c r="K65" s="90">
        <v>44987</v>
      </c>
      <c r="L65">
        <v>2</v>
      </c>
      <c r="N65" s="90">
        <v>44987</v>
      </c>
      <c r="O65">
        <v>10</v>
      </c>
      <c r="Q65" s="90">
        <v>45718</v>
      </c>
      <c r="R65">
        <v>3</v>
      </c>
    </row>
    <row r="66" spans="2:18" x14ac:dyDescent="0.3">
      <c r="B66" s="90">
        <v>45719</v>
      </c>
      <c r="C66">
        <v>10</v>
      </c>
      <c r="E66" s="90">
        <v>45353</v>
      </c>
      <c r="F66">
        <v>2</v>
      </c>
      <c r="H66" s="90">
        <v>45353</v>
      </c>
      <c r="I66">
        <v>10</v>
      </c>
      <c r="K66" s="90">
        <v>44988</v>
      </c>
      <c r="L66">
        <v>2</v>
      </c>
      <c r="N66" s="90">
        <v>44988</v>
      </c>
      <c r="O66">
        <v>10</v>
      </c>
      <c r="Q66" s="90">
        <v>45719</v>
      </c>
      <c r="R66">
        <v>3</v>
      </c>
    </row>
    <row r="67" spans="2:18" x14ac:dyDescent="0.3">
      <c r="B67" s="90">
        <v>45720</v>
      </c>
      <c r="C67">
        <v>10</v>
      </c>
      <c r="E67" s="90">
        <v>45354</v>
      </c>
      <c r="F67">
        <v>2</v>
      </c>
      <c r="H67" s="90">
        <v>45354</v>
      </c>
      <c r="I67">
        <v>10</v>
      </c>
      <c r="K67" s="90">
        <v>44989</v>
      </c>
      <c r="L67">
        <v>2</v>
      </c>
      <c r="N67" s="90">
        <v>44989</v>
      </c>
      <c r="O67">
        <v>10</v>
      </c>
      <c r="Q67" s="90">
        <v>45720</v>
      </c>
      <c r="R67">
        <v>3</v>
      </c>
    </row>
    <row r="68" spans="2:18" x14ac:dyDescent="0.3">
      <c r="B68" s="90">
        <v>45721</v>
      </c>
      <c r="C68">
        <v>10</v>
      </c>
      <c r="E68" s="90">
        <v>45355</v>
      </c>
      <c r="F68">
        <v>2</v>
      </c>
      <c r="H68" s="90">
        <v>45355</v>
      </c>
      <c r="I68">
        <v>10</v>
      </c>
      <c r="K68" s="90">
        <v>44990</v>
      </c>
      <c r="L68">
        <v>2</v>
      </c>
      <c r="N68" s="90">
        <v>44990</v>
      </c>
      <c r="O68">
        <v>10</v>
      </c>
      <c r="Q68" s="90">
        <v>45721</v>
      </c>
      <c r="R68">
        <v>3</v>
      </c>
    </row>
    <row r="69" spans="2:18" x14ac:dyDescent="0.3">
      <c r="B69" s="90">
        <v>45722</v>
      </c>
      <c r="C69">
        <v>10</v>
      </c>
      <c r="E69" s="90">
        <v>45356</v>
      </c>
      <c r="F69">
        <v>2</v>
      </c>
      <c r="H69" s="90">
        <v>45356</v>
      </c>
      <c r="I69">
        <v>10</v>
      </c>
      <c r="K69" s="90">
        <v>44991</v>
      </c>
      <c r="L69">
        <v>2</v>
      </c>
      <c r="N69" s="90">
        <v>44991</v>
      </c>
      <c r="O69">
        <v>10</v>
      </c>
      <c r="Q69" s="90">
        <v>45722</v>
      </c>
      <c r="R69">
        <v>3</v>
      </c>
    </row>
    <row r="70" spans="2:18" x14ac:dyDescent="0.3">
      <c r="B70" s="90">
        <v>45723</v>
      </c>
      <c r="C70">
        <v>10</v>
      </c>
      <c r="E70" s="90">
        <v>45357</v>
      </c>
      <c r="F70">
        <v>2</v>
      </c>
      <c r="H70" s="90">
        <v>45357</v>
      </c>
      <c r="I70">
        <v>10</v>
      </c>
      <c r="K70" s="90">
        <v>44992</v>
      </c>
      <c r="L70">
        <v>2</v>
      </c>
      <c r="N70" s="90">
        <v>44992</v>
      </c>
      <c r="O70">
        <v>10</v>
      </c>
      <c r="Q70" s="90">
        <v>45723</v>
      </c>
      <c r="R70">
        <v>3</v>
      </c>
    </row>
    <row r="71" spans="2:18" x14ac:dyDescent="0.3">
      <c r="B71" s="90">
        <v>45724</v>
      </c>
      <c r="C71">
        <v>10</v>
      </c>
      <c r="E71" s="90">
        <v>45358</v>
      </c>
      <c r="F71">
        <v>2</v>
      </c>
      <c r="H71" s="90">
        <v>45358</v>
      </c>
      <c r="I71">
        <v>10</v>
      </c>
      <c r="K71" s="90">
        <v>44993</v>
      </c>
      <c r="L71">
        <v>2</v>
      </c>
      <c r="N71" s="90">
        <v>44993</v>
      </c>
      <c r="O71">
        <v>10</v>
      </c>
      <c r="Q71" s="90">
        <v>45724</v>
      </c>
      <c r="R71">
        <v>3</v>
      </c>
    </row>
    <row r="72" spans="2:18" x14ac:dyDescent="0.3">
      <c r="B72" s="90">
        <v>45725</v>
      </c>
      <c r="C72">
        <v>10</v>
      </c>
      <c r="E72" s="90">
        <v>45359</v>
      </c>
      <c r="F72">
        <v>2</v>
      </c>
      <c r="H72" s="90">
        <v>45359</v>
      </c>
      <c r="I72">
        <v>10</v>
      </c>
      <c r="K72" s="90">
        <v>44994</v>
      </c>
      <c r="L72">
        <v>2</v>
      </c>
      <c r="N72" s="90">
        <v>44994</v>
      </c>
      <c r="O72">
        <v>10</v>
      </c>
      <c r="Q72" s="90">
        <v>45725</v>
      </c>
      <c r="R72">
        <v>3</v>
      </c>
    </row>
    <row r="73" spans="2:18" x14ac:dyDescent="0.3">
      <c r="B73" s="90">
        <v>45726</v>
      </c>
      <c r="C73">
        <v>10</v>
      </c>
      <c r="E73" s="90">
        <v>45360</v>
      </c>
      <c r="F73">
        <v>2</v>
      </c>
      <c r="H73" s="90">
        <v>45360</v>
      </c>
      <c r="I73">
        <v>10</v>
      </c>
      <c r="K73" s="90">
        <v>44995</v>
      </c>
      <c r="L73">
        <v>2</v>
      </c>
      <c r="N73" s="90">
        <v>44995</v>
      </c>
      <c r="O73">
        <v>10</v>
      </c>
      <c r="Q73" s="90">
        <v>45726</v>
      </c>
      <c r="R73">
        <v>3</v>
      </c>
    </row>
    <row r="74" spans="2:18" x14ac:dyDescent="0.3">
      <c r="B74" s="90">
        <v>45727</v>
      </c>
      <c r="C74">
        <v>10</v>
      </c>
      <c r="E74" s="90">
        <v>45361</v>
      </c>
      <c r="F74">
        <v>2</v>
      </c>
      <c r="H74" s="90">
        <v>45361</v>
      </c>
      <c r="I74">
        <v>10</v>
      </c>
      <c r="K74" s="90">
        <v>44996</v>
      </c>
      <c r="L74">
        <v>2</v>
      </c>
      <c r="N74" s="90">
        <v>44996</v>
      </c>
      <c r="O74">
        <v>10</v>
      </c>
      <c r="Q74" s="90">
        <v>45727</v>
      </c>
      <c r="R74">
        <v>3</v>
      </c>
    </row>
    <row r="75" spans="2:18" x14ac:dyDescent="0.3">
      <c r="B75" s="90">
        <v>45728</v>
      </c>
      <c r="C75">
        <v>10</v>
      </c>
      <c r="E75" s="90">
        <v>45362</v>
      </c>
      <c r="F75">
        <v>2</v>
      </c>
      <c r="H75" s="90">
        <v>45362</v>
      </c>
      <c r="I75">
        <v>10</v>
      </c>
      <c r="K75" s="90">
        <v>44997</v>
      </c>
      <c r="L75">
        <v>2</v>
      </c>
      <c r="N75" s="90">
        <v>44997</v>
      </c>
      <c r="O75">
        <v>10</v>
      </c>
      <c r="Q75" s="90">
        <v>45728</v>
      </c>
      <c r="R75">
        <v>3</v>
      </c>
    </row>
    <row r="76" spans="2:18" x14ac:dyDescent="0.3">
      <c r="B76" s="90">
        <v>45729</v>
      </c>
      <c r="C76">
        <v>10</v>
      </c>
      <c r="E76" s="90">
        <v>45363</v>
      </c>
      <c r="F76">
        <v>2</v>
      </c>
      <c r="H76" s="90">
        <v>45363</v>
      </c>
      <c r="I76">
        <v>10</v>
      </c>
      <c r="K76" s="90">
        <v>44998</v>
      </c>
      <c r="L76">
        <v>2</v>
      </c>
      <c r="N76" s="90">
        <v>44998</v>
      </c>
      <c r="O76">
        <v>10</v>
      </c>
      <c r="Q76" s="90">
        <v>45729</v>
      </c>
      <c r="R76">
        <v>3</v>
      </c>
    </row>
    <row r="77" spans="2:18" x14ac:dyDescent="0.3">
      <c r="B77" s="90">
        <v>45730</v>
      </c>
      <c r="C77">
        <v>10</v>
      </c>
      <c r="E77" s="90">
        <v>45364</v>
      </c>
      <c r="F77">
        <v>2</v>
      </c>
      <c r="H77" s="90">
        <v>45364</v>
      </c>
      <c r="I77">
        <v>10</v>
      </c>
      <c r="K77" s="90">
        <v>44999</v>
      </c>
      <c r="L77">
        <v>2</v>
      </c>
      <c r="N77" s="90">
        <v>44999</v>
      </c>
      <c r="O77">
        <v>10</v>
      </c>
      <c r="Q77" s="90">
        <v>45730</v>
      </c>
      <c r="R77">
        <v>3</v>
      </c>
    </row>
    <row r="78" spans="2:18" x14ac:dyDescent="0.3">
      <c r="B78" s="90">
        <v>45731</v>
      </c>
      <c r="C78">
        <v>10</v>
      </c>
      <c r="E78" s="90">
        <v>45365</v>
      </c>
      <c r="F78">
        <v>2</v>
      </c>
      <c r="H78" s="90">
        <v>45365</v>
      </c>
      <c r="I78">
        <v>10</v>
      </c>
      <c r="K78" s="90">
        <v>45000</v>
      </c>
      <c r="L78">
        <v>2</v>
      </c>
      <c r="N78" s="90">
        <v>45000</v>
      </c>
      <c r="O78">
        <v>10</v>
      </c>
      <c r="Q78" s="90">
        <v>45731</v>
      </c>
      <c r="R78">
        <v>3</v>
      </c>
    </row>
    <row r="79" spans="2:18" x14ac:dyDescent="0.3">
      <c r="B79" s="90">
        <v>45732</v>
      </c>
      <c r="C79">
        <v>10</v>
      </c>
      <c r="E79" s="90">
        <v>45366</v>
      </c>
      <c r="F79">
        <v>2</v>
      </c>
      <c r="H79" s="90">
        <v>45366</v>
      </c>
      <c r="I79">
        <v>10</v>
      </c>
      <c r="K79" s="90">
        <v>45001</v>
      </c>
      <c r="L79">
        <v>2</v>
      </c>
      <c r="N79" s="90">
        <v>45001</v>
      </c>
      <c r="O79">
        <v>10</v>
      </c>
      <c r="Q79" s="90">
        <v>45732</v>
      </c>
      <c r="R79">
        <v>3</v>
      </c>
    </row>
    <row r="80" spans="2:18" x14ac:dyDescent="0.3">
      <c r="B80" s="90">
        <v>45733</v>
      </c>
      <c r="C80">
        <v>10</v>
      </c>
      <c r="E80" s="90">
        <v>45367</v>
      </c>
      <c r="F80">
        <v>2</v>
      </c>
      <c r="H80" s="90">
        <v>45367</v>
      </c>
      <c r="I80">
        <v>10</v>
      </c>
      <c r="K80" s="90">
        <v>45002</v>
      </c>
      <c r="L80">
        <v>2</v>
      </c>
      <c r="N80" s="90">
        <v>45002</v>
      </c>
      <c r="O80">
        <v>10</v>
      </c>
      <c r="Q80" s="90">
        <v>45733</v>
      </c>
      <c r="R80">
        <v>3</v>
      </c>
    </row>
    <row r="81" spans="2:18" x14ac:dyDescent="0.3">
      <c r="B81" s="90">
        <v>45734</v>
      </c>
      <c r="C81">
        <v>10</v>
      </c>
      <c r="E81" s="90">
        <v>45368</v>
      </c>
      <c r="F81">
        <v>2</v>
      </c>
      <c r="H81" s="90">
        <v>45368</v>
      </c>
      <c r="I81">
        <v>10</v>
      </c>
      <c r="K81" s="90">
        <v>45003</v>
      </c>
      <c r="L81">
        <v>2</v>
      </c>
      <c r="N81" s="90">
        <v>45003</v>
      </c>
      <c r="O81">
        <v>10</v>
      </c>
      <c r="Q81" s="90">
        <v>45734</v>
      </c>
      <c r="R81">
        <v>3</v>
      </c>
    </row>
    <row r="82" spans="2:18" x14ac:dyDescent="0.3">
      <c r="B82" s="90">
        <v>45735</v>
      </c>
      <c r="C82">
        <v>10</v>
      </c>
      <c r="E82" s="90">
        <v>45369</v>
      </c>
      <c r="F82">
        <v>2</v>
      </c>
      <c r="H82" s="90">
        <v>45369</v>
      </c>
      <c r="I82">
        <v>10</v>
      </c>
      <c r="K82" s="90">
        <v>45004</v>
      </c>
      <c r="L82">
        <v>2</v>
      </c>
      <c r="N82" s="90">
        <v>45004</v>
      </c>
      <c r="O82">
        <v>10</v>
      </c>
      <c r="Q82" s="90">
        <v>45735</v>
      </c>
      <c r="R82">
        <v>3</v>
      </c>
    </row>
    <row r="83" spans="2:18" x14ac:dyDescent="0.3">
      <c r="B83" s="90">
        <v>45736</v>
      </c>
      <c r="C83">
        <v>10</v>
      </c>
      <c r="E83" s="90">
        <v>45370</v>
      </c>
      <c r="F83">
        <v>2</v>
      </c>
      <c r="H83" s="90">
        <v>45370</v>
      </c>
      <c r="I83">
        <v>10</v>
      </c>
      <c r="K83" s="90">
        <v>45005</v>
      </c>
      <c r="L83">
        <v>2</v>
      </c>
      <c r="N83" s="90">
        <v>45005</v>
      </c>
      <c r="O83">
        <v>10</v>
      </c>
      <c r="Q83" s="90">
        <v>45736</v>
      </c>
      <c r="R83">
        <v>3</v>
      </c>
    </row>
    <row r="84" spans="2:18" x14ac:dyDescent="0.3">
      <c r="B84" s="90">
        <v>45737</v>
      </c>
      <c r="C84">
        <v>10</v>
      </c>
      <c r="E84" s="90">
        <v>45371</v>
      </c>
      <c r="F84">
        <v>2</v>
      </c>
      <c r="H84" s="90">
        <v>45371</v>
      </c>
      <c r="I84">
        <v>10</v>
      </c>
      <c r="K84" s="90">
        <v>45006</v>
      </c>
      <c r="L84">
        <v>2</v>
      </c>
      <c r="N84" s="90">
        <v>45006</v>
      </c>
      <c r="O84">
        <v>10</v>
      </c>
      <c r="Q84" s="90">
        <v>45737</v>
      </c>
      <c r="R84">
        <v>3</v>
      </c>
    </row>
    <row r="85" spans="2:18" x14ac:dyDescent="0.3">
      <c r="B85" s="90">
        <v>45738</v>
      </c>
      <c r="C85">
        <v>10</v>
      </c>
      <c r="E85" s="90">
        <v>45372</v>
      </c>
      <c r="F85">
        <v>2</v>
      </c>
      <c r="H85" s="90">
        <v>45372</v>
      </c>
      <c r="I85">
        <v>10</v>
      </c>
      <c r="K85" s="90">
        <v>45007</v>
      </c>
      <c r="L85">
        <v>2</v>
      </c>
      <c r="N85" s="90">
        <v>45007</v>
      </c>
      <c r="O85">
        <v>10</v>
      </c>
      <c r="Q85" s="90">
        <v>45738</v>
      </c>
      <c r="R85">
        <v>3</v>
      </c>
    </row>
    <row r="86" spans="2:18" x14ac:dyDescent="0.3">
      <c r="B86" s="90">
        <v>45739</v>
      </c>
      <c r="C86">
        <v>10</v>
      </c>
      <c r="E86" s="90">
        <v>45373</v>
      </c>
      <c r="F86">
        <v>2</v>
      </c>
      <c r="H86" s="90">
        <v>45373</v>
      </c>
      <c r="I86">
        <v>10</v>
      </c>
      <c r="K86" s="90">
        <v>45008</v>
      </c>
      <c r="L86">
        <v>2</v>
      </c>
      <c r="N86" s="90">
        <v>45008</v>
      </c>
      <c r="O86">
        <v>10</v>
      </c>
      <c r="Q86" s="90">
        <v>45739</v>
      </c>
      <c r="R86">
        <v>3</v>
      </c>
    </row>
    <row r="87" spans="2:18" x14ac:dyDescent="0.3">
      <c r="B87" s="90">
        <v>45740</v>
      </c>
      <c r="C87">
        <v>10</v>
      </c>
      <c r="E87" s="90">
        <v>45374</v>
      </c>
      <c r="F87">
        <v>2</v>
      </c>
      <c r="H87" s="90">
        <v>45374</v>
      </c>
      <c r="I87">
        <v>10</v>
      </c>
      <c r="K87" s="90">
        <v>45009</v>
      </c>
      <c r="L87">
        <v>2</v>
      </c>
      <c r="N87" s="90">
        <v>45009</v>
      </c>
      <c r="O87">
        <v>10</v>
      </c>
      <c r="Q87" s="90">
        <v>45740</v>
      </c>
      <c r="R87">
        <v>3</v>
      </c>
    </row>
    <row r="88" spans="2:18" x14ac:dyDescent="0.3">
      <c r="B88" s="90">
        <v>45741</v>
      </c>
      <c r="C88">
        <v>10</v>
      </c>
      <c r="E88" s="90">
        <v>45375</v>
      </c>
      <c r="F88">
        <v>2</v>
      </c>
      <c r="H88" s="90">
        <v>45375</v>
      </c>
      <c r="I88">
        <v>10</v>
      </c>
      <c r="K88" s="90">
        <v>45010</v>
      </c>
      <c r="L88">
        <v>2</v>
      </c>
      <c r="N88" s="90">
        <v>45010</v>
      </c>
      <c r="O88">
        <v>10</v>
      </c>
      <c r="Q88" s="90">
        <v>45741</v>
      </c>
      <c r="R88">
        <v>3</v>
      </c>
    </row>
    <row r="89" spans="2:18" x14ac:dyDescent="0.3">
      <c r="B89" s="90">
        <v>45742</v>
      </c>
      <c r="C89">
        <v>10</v>
      </c>
      <c r="E89" s="90">
        <v>45376</v>
      </c>
      <c r="F89">
        <v>2</v>
      </c>
      <c r="H89" s="90">
        <v>45376</v>
      </c>
      <c r="I89">
        <v>10</v>
      </c>
      <c r="K89" s="90">
        <v>45011</v>
      </c>
      <c r="L89">
        <v>2</v>
      </c>
      <c r="N89" s="90">
        <v>45011</v>
      </c>
      <c r="O89">
        <v>10</v>
      </c>
      <c r="Q89" s="90">
        <v>45742</v>
      </c>
      <c r="R89">
        <v>3</v>
      </c>
    </row>
    <row r="90" spans="2:18" x14ac:dyDescent="0.3">
      <c r="B90" s="90">
        <v>45743</v>
      </c>
      <c r="C90">
        <v>10</v>
      </c>
      <c r="E90" s="90">
        <v>45377</v>
      </c>
      <c r="F90">
        <v>2</v>
      </c>
      <c r="H90" s="90">
        <v>45377</v>
      </c>
      <c r="I90">
        <v>10</v>
      </c>
      <c r="K90" s="90">
        <v>45012</v>
      </c>
      <c r="L90">
        <v>2</v>
      </c>
      <c r="N90" s="90">
        <v>45012</v>
      </c>
      <c r="O90">
        <v>10</v>
      </c>
      <c r="Q90" s="90">
        <v>45743</v>
      </c>
      <c r="R90">
        <v>3</v>
      </c>
    </row>
    <row r="91" spans="2:18" x14ac:dyDescent="0.3">
      <c r="B91" s="90">
        <v>45744</v>
      </c>
      <c r="C91">
        <v>10</v>
      </c>
      <c r="E91" s="90">
        <v>45378</v>
      </c>
      <c r="F91">
        <v>2</v>
      </c>
      <c r="H91" s="90">
        <v>45378</v>
      </c>
      <c r="I91">
        <v>10</v>
      </c>
      <c r="K91" s="90">
        <v>45013</v>
      </c>
      <c r="L91">
        <v>2</v>
      </c>
      <c r="N91" s="90">
        <v>45013</v>
      </c>
      <c r="O91">
        <v>10</v>
      </c>
      <c r="Q91" s="90">
        <v>45744</v>
      </c>
      <c r="R91">
        <v>3</v>
      </c>
    </row>
    <row r="92" spans="2:18" x14ac:dyDescent="0.3">
      <c r="B92" s="90">
        <v>45745</v>
      </c>
      <c r="C92">
        <v>10</v>
      </c>
      <c r="E92" s="90">
        <v>45379</v>
      </c>
      <c r="F92">
        <v>2</v>
      </c>
      <c r="H92" s="90">
        <v>45379</v>
      </c>
      <c r="I92">
        <v>10</v>
      </c>
      <c r="K92" s="90">
        <v>45014</v>
      </c>
      <c r="L92">
        <v>2</v>
      </c>
      <c r="N92" s="90">
        <v>45014</v>
      </c>
      <c r="O92">
        <v>10</v>
      </c>
      <c r="Q92" s="90">
        <v>45745</v>
      </c>
      <c r="R92">
        <v>3</v>
      </c>
    </row>
    <row r="93" spans="2:18" x14ac:dyDescent="0.3">
      <c r="B93" s="90">
        <v>45746</v>
      </c>
      <c r="C93">
        <v>10</v>
      </c>
      <c r="E93" s="90">
        <v>45380</v>
      </c>
      <c r="F93">
        <v>2</v>
      </c>
      <c r="H93" s="90">
        <v>45380</v>
      </c>
      <c r="I93">
        <v>10</v>
      </c>
      <c r="K93" s="90">
        <v>45015</v>
      </c>
      <c r="L93">
        <v>2</v>
      </c>
      <c r="N93" s="90">
        <v>45015</v>
      </c>
      <c r="O93">
        <v>10</v>
      </c>
      <c r="Q93" s="90">
        <v>45746</v>
      </c>
      <c r="R93">
        <v>3</v>
      </c>
    </row>
    <row r="94" spans="2:18" x14ac:dyDescent="0.3">
      <c r="B94" s="90">
        <v>45747</v>
      </c>
      <c r="C94">
        <v>10</v>
      </c>
      <c r="E94" s="90">
        <v>45381</v>
      </c>
      <c r="F94">
        <v>2</v>
      </c>
      <c r="H94" s="90">
        <v>45381</v>
      </c>
      <c r="I94">
        <v>10</v>
      </c>
      <c r="K94" s="90">
        <v>45016</v>
      </c>
      <c r="L94">
        <v>2</v>
      </c>
      <c r="N94" s="90">
        <v>45016</v>
      </c>
      <c r="O94">
        <v>10</v>
      </c>
      <c r="Q94" s="90">
        <v>45747</v>
      </c>
      <c r="R94">
        <v>3</v>
      </c>
    </row>
    <row r="95" spans="2:18" x14ac:dyDescent="0.3">
      <c r="B95" s="90">
        <v>45748</v>
      </c>
      <c r="C95">
        <v>9</v>
      </c>
      <c r="E95" s="90">
        <v>45382</v>
      </c>
      <c r="F95">
        <v>2</v>
      </c>
      <c r="H95" s="90">
        <v>45382</v>
      </c>
      <c r="I95">
        <v>10</v>
      </c>
      <c r="K95" s="90">
        <v>45017</v>
      </c>
      <c r="L95">
        <v>3</v>
      </c>
      <c r="N95" s="90">
        <v>45017</v>
      </c>
      <c r="O95">
        <v>9</v>
      </c>
      <c r="Q95" s="90">
        <v>45748</v>
      </c>
      <c r="R95">
        <v>4</v>
      </c>
    </row>
    <row r="96" spans="2:18" x14ac:dyDescent="0.3">
      <c r="B96" s="90">
        <v>45749</v>
      </c>
      <c r="C96">
        <v>9</v>
      </c>
      <c r="E96" s="90">
        <v>45383</v>
      </c>
      <c r="F96">
        <v>3</v>
      </c>
      <c r="H96" s="90">
        <v>45383</v>
      </c>
      <c r="I96">
        <v>9</v>
      </c>
      <c r="K96" s="90">
        <v>45018</v>
      </c>
      <c r="L96">
        <v>3</v>
      </c>
      <c r="N96" s="90">
        <v>45018</v>
      </c>
      <c r="O96">
        <v>9</v>
      </c>
      <c r="Q96" s="90">
        <v>45749</v>
      </c>
      <c r="R96">
        <v>4</v>
      </c>
    </row>
    <row r="97" spans="2:18" x14ac:dyDescent="0.3">
      <c r="B97" s="90">
        <v>45750</v>
      </c>
      <c r="C97">
        <v>9</v>
      </c>
      <c r="E97" s="90">
        <v>45384</v>
      </c>
      <c r="F97">
        <v>3</v>
      </c>
      <c r="H97" s="90">
        <v>45384</v>
      </c>
      <c r="I97">
        <v>9</v>
      </c>
      <c r="K97" s="90">
        <v>45019</v>
      </c>
      <c r="L97">
        <v>3</v>
      </c>
      <c r="N97" s="90">
        <v>45019</v>
      </c>
      <c r="O97">
        <v>9</v>
      </c>
      <c r="Q97" s="90">
        <v>45750</v>
      </c>
      <c r="R97">
        <v>4</v>
      </c>
    </row>
    <row r="98" spans="2:18" x14ac:dyDescent="0.3">
      <c r="B98" s="90">
        <v>45751</v>
      </c>
      <c r="C98">
        <v>9</v>
      </c>
      <c r="E98" s="90">
        <v>45385</v>
      </c>
      <c r="F98">
        <v>3</v>
      </c>
      <c r="H98" s="90">
        <v>45385</v>
      </c>
      <c r="I98">
        <v>9</v>
      </c>
      <c r="K98" s="90">
        <v>45020</v>
      </c>
      <c r="L98">
        <v>3</v>
      </c>
      <c r="N98" s="90">
        <v>45020</v>
      </c>
      <c r="O98">
        <v>9</v>
      </c>
      <c r="Q98" s="90">
        <v>45751</v>
      </c>
      <c r="R98">
        <v>4</v>
      </c>
    </row>
    <row r="99" spans="2:18" x14ac:dyDescent="0.3">
      <c r="B99" s="90">
        <v>45752</v>
      </c>
      <c r="C99">
        <v>9</v>
      </c>
      <c r="E99" s="90">
        <v>45386</v>
      </c>
      <c r="F99">
        <v>3</v>
      </c>
      <c r="H99" s="90">
        <v>45386</v>
      </c>
      <c r="I99">
        <v>9</v>
      </c>
      <c r="K99" s="90">
        <v>45021</v>
      </c>
      <c r="L99">
        <v>3</v>
      </c>
      <c r="N99" s="90">
        <v>45021</v>
      </c>
      <c r="O99">
        <v>9</v>
      </c>
      <c r="Q99" s="90">
        <v>45752</v>
      </c>
      <c r="R99">
        <v>4</v>
      </c>
    </row>
    <row r="100" spans="2:18" x14ac:dyDescent="0.3">
      <c r="B100" s="90">
        <v>45753</v>
      </c>
      <c r="C100">
        <v>9</v>
      </c>
      <c r="E100" s="90">
        <v>45387</v>
      </c>
      <c r="F100">
        <v>3</v>
      </c>
      <c r="H100" s="90">
        <v>45387</v>
      </c>
      <c r="I100">
        <v>9</v>
      </c>
      <c r="K100" s="90">
        <v>45022</v>
      </c>
      <c r="L100">
        <v>3</v>
      </c>
      <c r="N100" s="90">
        <v>45022</v>
      </c>
      <c r="O100">
        <v>9</v>
      </c>
      <c r="Q100" s="90">
        <v>45753</v>
      </c>
      <c r="R100">
        <v>4</v>
      </c>
    </row>
    <row r="101" spans="2:18" x14ac:dyDescent="0.3">
      <c r="B101" s="90">
        <v>45754</v>
      </c>
      <c r="C101">
        <v>9</v>
      </c>
      <c r="E101" s="90">
        <v>45388</v>
      </c>
      <c r="F101">
        <v>3</v>
      </c>
      <c r="H101" s="90">
        <v>45388</v>
      </c>
      <c r="I101">
        <v>9</v>
      </c>
      <c r="K101" s="90">
        <v>45023</v>
      </c>
      <c r="L101">
        <v>3</v>
      </c>
      <c r="N101" s="90">
        <v>45023</v>
      </c>
      <c r="O101">
        <v>9</v>
      </c>
      <c r="Q101" s="90">
        <v>45754</v>
      </c>
      <c r="R101">
        <v>4</v>
      </c>
    </row>
    <row r="102" spans="2:18" x14ac:dyDescent="0.3">
      <c r="B102" s="90">
        <v>45755</v>
      </c>
      <c r="C102">
        <v>9</v>
      </c>
      <c r="E102" s="90">
        <v>45389</v>
      </c>
      <c r="F102">
        <v>3</v>
      </c>
      <c r="H102" s="90">
        <v>45389</v>
      </c>
      <c r="I102">
        <v>9</v>
      </c>
      <c r="K102" s="90">
        <v>45024</v>
      </c>
      <c r="L102">
        <v>3</v>
      </c>
      <c r="N102" s="90">
        <v>45024</v>
      </c>
      <c r="O102">
        <v>9</v>
      </c>
      <c r="Q102" s="90">
        <v>45755</v>
      </c>
      <c r="R102">
        <v>4</v>
      </c>
    </row>
    <row r="103" spans="2:18" x14ac:dyDescent="0.3">
      <c r="B103" s="90">
        <v>45756</v>
      </c>
      <c r="C103">
        <v>9</v>
      </c>
      <c r="E103" s="90">
        <v>45390</v>
      </c>
      <c r="F103">
        <v>3</v>
      </c>
      <c r="H103" s="90">
        <v>45390</v>
      </c>
      <c r="I103">
        <v>9</v>
      </c>
      <c r="K103" s="90">
        <v>45025</v>
      </c>
      <c r="L103">
        <v>3</v>
      </c>
      <c r="N103" s="90">
        <v>45025</v>
      </c>
      <c r="O103">
        <v>9</v>
      </c>
      <c r="Q103" s="90">
        <v>45756</v>
      </c>
      <c r="R103">
        <v>4</v>
      </c>
    </row>
    <row r="104" spans="2:18" x14ac:dyDescent="0.3">
      <c r="B104" s="90">
        <v>45757</v>
      </c>
      <c r="C104">
        <v>9</v>
      </c>
      <c r="E104" s="90">
        <v>45391</v>
      </c>
      <c r="F104">
        <v>3</v>
      </c>
      <c r="H104" s="90">
        <v>45391</v>
      </c>
      <c r="I104">
        <v>9</v>
      </c>
      <c r="K104" s="90">
        <v>45026</v>
      </c>
      <c r="L104">
        <v>3</v>
      </c>
      <c r="N104" s="90">
        <v>45026</v>
      </c>
      <c r="O104">
        <v>9</v>
      </c>
      <c r="Q104" s="90">
        <v>45757</v>
      </c>
      <c r="R104">
        <v>4</v>
      </c>
    </row>
    <row r="105" spans="2:18" x14ac:dyDescent="0.3">
      <c r="B105" s="90">
        <v>45758</v>
      </c>
      <c r="C105">
        <v>9</v>
      </c>
      <c r="E105" s="90">
        <v>45392</v>
      </c>
      <c r="F105">
        <v>3</v>
      </c>
      <c r="H105" s="90">
        <v>45392</v>
      </c>
      <c r="I105">
        <v>9</v>
      </c>
      <c r="K105" s="90">
        <v>45027</v>
      </c>
      <c r="L105">
        <v>3</v>
      </c>
      <c r="N105" s="90">
        <v>45027</v>
      </c>
      <c r="O105">
        <v>9</v>
      </c>
      <c r="Q105" s="90">
        <v>45758</v>
      </c>
      <c r="R105">
        <v>4</v>
      </c>
    </row>
    <row r="106" spans="2:18" x14ac:dyDescent="0.3">
      <c r="B106" s="90">
        <v>45759</v>
      </c>
      <c r="C106">
        <v>9</v>
      </c>
      <c r="E106" s="90">
        <v>45393</v>
      </c>
      <c r="F106">
        <v>3</v>
      </c>
      <c r="H106" s="90">
        <v>45393</v>
      </c>
      <c r="I106">
        <v>9</v>
      </c>
      <c r="K106" s="90">
        <v>45028</v>
      </c>
      <c r="L106">
        <v>3</v>
      </c>
      <c r="N106" s="90">
        <v>45028</v>
      </c>
      <c r="O106">
        <v>9</v>
      </c>
      <c r="Q106" s="90">
        <v>45759</v>
      </c>
      <c r="R106">
        <v>4</v>
      </c>
    </row>
    <row r="107" spans="2:18" x14ac:dyDescent="0.3">
      <c r="B107" s="90">
        <v>45760</v>
      </c>
      <c r="C107">
        <v>9</v>
      </c>
      <c r="E107" s="90">
        <v>45394</v>
      </c>
      <c r="F107">
        <v>3</v>
      </c>
      <c r="H107" s="90">
        <v>45394</v>
      </c>
      <c r="I107">
        <v>9</v>
      </c>
      <c r="K107" s="90">
        <v>45029</v>
      </c>
      <c r="L107">
        <v>3</v>
      </c>
      <c r="N107" s="90">
        <v>45029</v>
      </c>
      <c r="O107">
        <v>9</v>
      </c>
      <c r="Q107" s="90">
        <v>45760</v>
      </c>
      <c r="R107">
        <v>4</v>
      </c>
    </row>
    <row r="108" spans="2:18" x14ac:dyDescent="0.3">
      <c r="B108" s="90">
        <v>45761</v>
      </c>
      <c r="C108">
        <v>9</v>
      </c>
      <c r="E108" s="90">
        <v>45395</v>
      </c>
      <c r="F108">
        <v>3</v>
      </c>
      <c r="H108" s="90">
        <v>45395</v>
      </c>
      <c r="I108">
        <v>9</v>
      </c>
      <c r="K108" s="90">
        <v>45030</v>
      </c>
      <c r="L108">
        <v>3</v>
      </c>
      <c r="N108" s="90">
        <v>45030</v>
      </c>
      <c r="O108">
        <v>9</v>
      </c>
      <c r="Q108" s="90">
        <v>45761</v>
      </c>
      <c r="R108">
        <v>4</v>
      </c>
    </row>
    <row r="109" spans="2:18" x14ac:dyDescent="0.3">
      <c r="B109" s="90">
        <v>45762</v>
      </c>
      <c r="C109">
        <v>9</v>
      </c>
      <c r="E109" s="90">
        <v>45396</v>
      </c>
      <c r="F109">
        <v>3</v>
      </c>
      <c r="H109" s="90">
        <v>45396</v>
      </c>
      <c r="I109">
        <v>9</v>
      </c>
      <c r="K109" s="90">
        <v>45031</v>
      </c>
      <c r="L109">
        <v>3</v>
      </c>
      <c r="N109" s="90">
        <v>45031</v>
      </c>
      <c r="O109">
        <v>9</v>
      </c>
      <c r="Q109" s="90">
        <v>45762</v>
      </c>
      <c r="R109">
        <v>4</v>
      </c>
    </row>
    <row r="110" spans="2:18" x14ac:dyDescent="0.3">
      <c r="B110" s="90">
        <v>45763</v>
      </c>
      <c r="C110">
        <v>9</v>
      </c>
      <c r="E110" s="90">
        <v>45397</v>
      </c>
      <c r="F110">
        <v>3</v>
      </c>
      <c r="H110" s="90">
        <v>45397</v>
      </c>
      <c r="I110">
        <v>9</v>
      </c>
      <c r="K110" s="90">
        <v>45032</v>
      </c>
      <c r="L110">
        <v>3</v>
      </c>
      <c r="N110" s="90">
        <v>45032</v>
      </c>
      <c r="O110">
        <v>9</v>
      </c>
      <c r="Q110" s="90">
        <v>45763</v>
      </c>
      <c r="R110">
        <v>4</v>
      </c>
    </row>
    <row r="111" spans="2:18" x14ac:dyDescent="0.3">
      <c r="B111" s="90">
        <v>45764</v>
      </c>
      <c r="C111">
        <v>9</v>
      </c>
      <c r="E111" s="90">
        <v>45398</v>
      </c>
      <c r="F111">
        <v>3</v>
      </c>
      <c r="H111" s="90">
        <v>45398</v>
      </c>
      <c r="I111">
        <v>9</v>
      </c>
      <c r="K111" s="90">
        <v>45033</v>
      </c>
      <c r="L111">
        <v>3</v>
      </c>
      <c r="N111" s="90">
        <v>45033</v>
      </c>
      <c r="O111">
        <v>9</v>
      </c>
      <c r="Q111" s="90">
        <v>45764</v>
      </c>
      <c r="R111">
        <v>4</v>
      </c>
    </row>
    <row r="112" spans="2:18" x14ac:dyDescent="0.3">
      <c r="B112" s="90">
        <v>45765</v>
      </c>
      <c r="C112">
        <v>9</v>
      </c>
      <c r="E112" s="90">
        <v>45399</v>
      </c>
      <c r="F112">
        <v>3</v>
      </c>
      <c r="H112" s="90">
        <v>45399</v>
      </c>
      <c r="I112">
        <v>9</v>
      </c>
      <c r="K112" s="90">
        <v>45034</v>
      </c>
      <c r="L112">
        <v>3</v>
      </c>
      <c r="N112" s="90">
        <v>45034</v>
      </c>
      <c r="O112">
        <v>9</v>
      </c>
      <c r="Q112" s="90">
        <v>45765</v>
      </c>
      <c r="R112">
        <v>4</v>
      </c>
    </row>
    <row r="113" spans="2:18" x14ac:dyDescent="0.3">
      <c r="B113" s="90">
        <v>45766</v>
      </c>
      <c r="C113">
        <v>9</v>
      </c>
      <c r="E113" s="90">
        <v>45400</v>
      </c>
      <c r="F113">
        <v>3</v>
      </c>
      <c r="H113" s="90">
        <v>45400</v>
      </c>
      <c r="I113">
        <v>9</v>
      </c>
      <c r="K113" s="90">
        <v>45035</v>
      </c>
      <c r="L113">
        <v>3</v>
      </c>
      <c r="N113" s="90">
        <v>45035</v>
      </c>
      <c r="O113">
        <v>9</v>
      </c>
      <c r="Q113" s="90">
        <v>45766</v>
      </c>
      <c r="R113">
        <v>4</v>
      </c>
    </row>
    <row r="114" spans="2:18" x14ac:dyDescent="0.3">
      <c r="B114" s="90">
        <v>45767</v>
      </c>
      <c r="C114">
        <v>9</v>
      </c>
      <c r="E114" s="90">
        <v>45401</v>
      </c>
      <c r="F114">
        <v>3</v>
      </c>
      <c r="H114" s="90">
        <v>45401</v>
      </c>
      <c r="I114">
        <v>9</v>
      </c>
      <c r="K114" s="90">
        <v>45036</v>
      </c>
      <c r="L114">
        <v>3</v>
      </c>
      <c r="N114" s="90">
        <v>45036</v>
      </c>
      <c r="O114">
        <v>9</v>
      </c>
      <c r="Q114" s="90">
        <v>45767</v>
      </c>
      <c r="R114">
        <v>4</v>
      </c>
    </row>
    <row r="115" spans="2:18" x14ac:dyDescent="0.3">
      <c r="B115" s="90">
        <v>45768</v>
      </c>
      <c r="C115">
        <v>9</v>
      </c>
      <c r="E115" s="90">
        <v>45402</v>
      </c>
      <c r="F115">
        <v>3</v>
      </c>
      <c r="H115" s="90">
        <v>45402</v>
      </c>
      <c r="I115">
        <v>9</v>
      </c>
      <c r="K115" s="90">
        <v>45037</v>
      </c>
      <c r="L115">
        <v>3</v>
      </c>
      <c r="N115" s="90">
        <v>45037</v>
      </c>
      <c r="O115">
        <v>9</v>
      </c>
      <c r="Q115" s="90">
        <v>45768</v>
      </c>
      <c r="R115">
        <v>4</v>
      </c>
    </row>
    <row r="116" spans="2:18" x14ac:dyDescent="0.3">
      <c r="B116" s="90">
        <v>45769</v>
      </c>
      <c r="C116">
        <v>9</v>
      </c>
      <c r="E116" s="90">
        <v>45403</v>
      </c>
      <c r="F116">
        <v>3</v>
      </c>
      <c r="H116" s="90">
        <v>45403</v>
      </c>
      <c r="I116">
        <v>9</v>
      </c>
      <c r="K116" s="90">
        <v>45038</v>
      </c>
      <c r="L116">
        <v>3</v>
      </c>
      <c r="N116" s="90">
        <v>45038</v>
      </c>
      <c r="O116">
        <v>9</v>
      </c>
      <c r="Q116" s="90">
        <v>45769</v>
      </c>
      <c r="R116">
        <v>4</v>
      </c>
    </row>
    <row r="117" spans="2:18" x14ac:dyDescent="0.3">
      <c r="B117" s="90">
        <v>45770</v>
      </c>
      <c r="C117">
        <v>9</v>
      </c>
      <c r="E117" s="90">
        <v>45404</v>
      </c>
      <c r="F117">
        <v>3</v>
      </c>
      <c r="H117" s="90">
        <v>45404</v>
      </c>
      <c r="I117">
        <v>9</v>
      </c>
      <c r="K117" s="90">
        <v>45039</v>
      </c>
      <c r="L117">
        <v>3</v>
      </c>
      <c r="N117" s="90">
        <v>45039</v>
      </c>
      <c r="O117">
        <v>9</v>
      </c>
      <c r="Q117" s="90">
        <v>45770</v>
      </c>
      <c r="R117">
        <v>4</v>
      </c>
    </row>
    <row r="118" spans="2:18" x14ac:dyDescent="0.3">
      <c r="B118" s="90">
        <v>45771</v>
      </c>
      <c r="C118">
        <v>9</v>
      </c>
      <c r="E118" s="90">
        <v>45405</v>
      </c>
      <c r="F118">
        <v>3</v>
      </c>
      <c r="H118" s="90">
        <v>45405</v>
      </c>
      <c r="I118">
        <v>9</v>
      </c>
      <c r="K118" s="90">
        <v>45040</v>
      </c>
      <c r="L118">
        <v>3</v>
      </c>
      <c r="N118" s="90">
        <v>45040</v>
      </c>
      <c r="O118">
        <v>9</v>
      </c>
      <c r="Q118" s="90">
        <v>45771</v>
      </c>
      <c r="R118">
        <v>4</v>
      </c>
    </row>
    <row r="119" spans="2:18" x14ac:dyDescent="0.3">
      <c r="B119" s="90">
        <v>45772</v>
      </c>
      <c r="C119">
        <v>9</v>
      </c>
      <c r="E119" s="90">
        <v>45406</v>
      </c>
      <c r="F119">
        <v>3</v>
      </c>
      <c r="H119" s="90">
        <v>45406</v>
      </c>
      <c r="I119">
        <v>9</v>
      </c>
      <c r="K119" s="90">
        <v>45041</v>
      </c>
      <c r="L119">
        <v>3</v>
      </c>
      <c r="N119" s="90">
        <v>45041</v>
      </c>
      <c r="O119">
        <v>9</v>
      </c>
      <c r="Q119" s="90">
        <v>45772</v>
      </c>
      <c r="R119">
        <v>4</v>
      </c>
    </row>
    <row r="120" spans="2:18" x14ac:dyDescent="0.3">
      <c r="B120" s="90">
        <v>45773</v>
      </c>
      <c r="C120">
        <v>9</v>
      </c>
      <c r="E120" s="90">
        <v>45407</v>
      </c>
      <c r="F120">
        <v>3</v>
      </c>
      <c r="H120" s="90">
        <v>45407</v>
      </c>
      <c r="I120">
        <v>9</v>
      </c>
      <c r="K120" s="90">
        <v>45042</v>
      </c>
      <c r="L120">
        <v>3</v>
      </c>
      <c r="N120" s="90">
        <v>45042</v>
      </c>
      <c r="O120">
        <v>9</v>
      </c>
      <c r="Q120" s="90">
        <v>45773</v>
      </c>
      <c r="R120">
        <v>4</v>
      </c>
    </row>
    <row r="121" spans="2:18" x14ac:dyDescent="0.3">
      <c r="B121" s="90">
        <v>45774</v>
      </c>
      <c r="C121">
        <v>9</v>
      </c>
      <c r="E121" s="90">
        <v>45408</v>
      </c>
      <c r="F121">
        <v>3</v>
      </c>
      <c r="H121" s="90">
        <v>45408</v>
      </c>
      <c r="I121">
        <v>9</v>
      </c>
      <c r="K121" s="90">
        <v>45043</v>
      </c>
      <c r="L121">
        <v>3</v>
      </c>
      <c r="N121" s="90">
        <v>45043</v>
      </c>
      <c r="O121">
        <v>9</v>
      </c>
      <c r="Q121" s="90">
        <v>45774</v>
      </c>
      <c r="R121">
        <v>4</v>
      </c>
    </row>
    <row r="122" spans="2:18" x14ac:dyDescent="0.3">
      <c r="B122" s="90">
        <v>45775</v>
      </c>
      <c r="C122">
        <v>9</v>
      </c>
      <c r="E122" s="90">
        <v>45409</v>
      </c>
      <c r="F122">
        <v>3</v>
      </c>
      <c r="H122" s="90">
        <v>45409</v>
      </c>
      <c r="I122">
        <v>9</v>
      </c>
      <c r="K122" s="90">
        <v>45044</v>
      </c>
      <c r="L122">
        <v>3</v>
      </c>
      <c r="N122" s="90">
        <v>45044</v>
      </c>
      <c r="O122">
        <v>9</v>
      </c>
      <c r="Q122" s="90">
        <v>45775</v>
      </c>
      <c r="R122">
        <v>4</v>
      </c>
    </row>
    <row r="123" spans="2:18" x14ac:dyDescent="0.3">
      <c r="B123" s="90">
        <v>45776</v>
      </c>
      <c r="C123">
        <v>9</v>
      </c>
      <c r="E123" s="90">
        <v>45410</v>
      </c>
      <c r="F123">
        <v>3</v>
      </c>
      <c r="H123" s="90">
        <v>45410</v>
      </c>
      <c r="I123">
        <v>9</v>
      </c>
      <c r="K123" s="90">
        <v>45045</v>
      </c>
      <c r="L123">
        <v>3</v>
      </c>
      <c r="N123" s="90">
        <v>45045</v>
      </c>
      <c r="O123">
        <v>9</v>
      </c>
      <c r="Q123" s="90">
        <v>45776</v>
      </c>
      <c r="R123">
        <v>4</v>
      </c>
    </row>
    <row r="124" spans="2:18" x14ac:dyDescent="0.3">
      <c r="B124" s="90">
        <v>45777</v>
      </c>
      <c r="C124">
        <v>9</v>
      </c>
      <c r="E124" s="90">
        <v>45411</v>
      </c>
      <c r="F124">
        <v>3</v>
      </c>
      <c r="H124" s="90">
        <v>45411</v>
      </c>
      <c r="I124">
        <v>9</v>
      </c>
      <c r="K124" s="90">
        <v>45046</v>
      </c>
      <c r="L124">
        <v>3</v>
      </c>
      <c r="N124" s="90">
        <v>45046</v>
      </c>
      <c r="O124">
        <v>9</v>
      </c>
      <c r="Q124" s="90">
        <v>45777</v>
      </c>
      <c r="R124">
        <v>4</v>
      </c>
    </row>
    <row r="125" spans="2:18" x14ac:dyDescent="0.3">
      <c r="B125" s="90">
        <v>45778</v>
      </c>
      <c r="C125">
        <v>8</v>
      </c>
      <c r="E125" s="90">
        <v>45412</v>
      </c>
      <c r="F125">
        <v>3</v>
      </c>
      <c r="H125" s="90">
        <v>45412</v>
      </c>
      <c r="I125">
        <v>9</v>
      </c>
      <c r="K125" s="90">
        <v>45047</v>
      </c>
      <c r="L125">
        <v>4</v>
      </c>
      <c r="N125" s="90">
        <v>45047</v>
      </c>
      <c r="O125">
        <v>8</v>
      </c>
      <c r="Q125" s="90">
        <v>45778</v>
      </c>
      <c r="R125">
        <v>5</v>
      </c>
    </row>
    <row r="126" spans="2:18" x14ac:dyDescent="0.3">
      <c r="B126" s="90">
        <v>45779</v>
      </c>
      <c r="C126">
        <v>8</v>
      </c>
      <c r="E126" s="90">
        <v>45413</v>
      </c>
      <c r="F126">
        <v>4</v>
      </c>
      <c r="H126" s="90">
        <v>45413</v>
      </c>
      <c r="I126">
        <v>8</v>
      </c>
      <c r="K126" s="90">
        <v>45048</v>
      </c>
      <c r="L126">
        <v>4</v>
      </c>
      <c r="N126" s="90">
        <v>45048</v>
      </c>
      <c r="O126">
        <v>8</v>
      </c>
      <c r="Q126" s="90">
        <v>45779</v>
      </c>
      <c r="R126">
        <v>5</v>
      </c>
    </row>
    <row r="127" spans="2:18" x14ac:dyDescent="0.3">
      <c r="B127" s="90">
        <v>45780</v>
      </c>
      <c r="C127">
        <v>8</v>
      </c>
      <c r="E127" s="90">
        <v>45414</v>
      </c>
      <c r="F127">
        <v>4</v>
      </c>
      <c r="H127" s="90">
        <v>45414</v>
      </c>
      <c r="I127">
        <v>8</v>
      </c>
      <c r="K127" s="90">
        <v>45049</v>
      </c>
      <c r="L127">
        <v>4</v>
      </c>
      <c r="N127" s="90">
        <v>45049</v>
      </c>
      <c r="O127">
        <v>8</v>
      </c>
      <c r="Q127" s="90">
        <v>45780</v>
      </c>
      <c r="R127">
        <v>5</v>
      </c>
    </row>
    <row r="128" spans="2:18" x14ac:dyDescent="0.3">
      <c r="B128" s="90">
        <v>45781</v>
      </c>
      <c r="C128">
        <v>8</v>
      </c>
      <c r="E128" s="90">
        <v>45415</v>
      </c>
      <c r="F128">
        <v>4</v>
      </c>
      <c r="H128" s="90">
        <v>45415</v>
      </c>
      <c r="I128">
        <v>8</v>
      </c>
      <c r="K128" s="90">
        <v>45050</v>
      </c>
      <c r="L128">
        <v>4</v>
      </c>
      <c r="N128" s="90">
        <v>45050</v>
      </c>
      <c r="O128">
        <v>8</v>
      </c>
      <c r="Q128" s="90">
        <v>45781</v>
      </c>
      <c r="R128">
        <v>5</v>
      </c>
    </row>
    <row r="129" spans="2:18" x14ac:dyDescent="0.3">
      <c r="B129" s="90">
        <v>45782</v>
      </c>
      <c r="C129">
        <v>8</v>
      </c>
      <c r="E129" s="90">
        <v>45416</v>
      </c>
      <c r="F129">
        <v>4</v>
      </c>
      <c r="H129" s="90">
        <v>45416</v>
      </c>
      <c r="I129">
        <v>8</v>
      </c>
      <c r="K129" s="90">
        <v>45051</v>
      </c>
      <c r="L129">
        <v>4</v>
      </c>
      <c r="N129" s="90">
        <v>45051</v>
      </c>
      <c r="O129">
        <v>8</v>
      </c>
      <c r="Q129" s="90">
        <v>45782</v>
      </c>
      <c r="R129">
        <v>5</v>
      </c>
    </row>
    <row r="130" spans="2:18" x14ac:dyDescent="0.3">
      <c r="B130" s="90">
        <v>45783</v>
      </c>
      <c r="C130">
        <v>8</v>
      </c>
      <c r="E130" s="90">
        <v>45417</v>
      </c>
      <c r="F130">
        <v>4</v>
      </c>
      <c r="H130" s="90">
        <v>45417</v>
      </c>
      <c r="I130">
        <v>8</v>
      </c>
      <c r="K130" s="90">
        <v>45052</v>
      </c>
      <c r="L130">
        <v>4</v>
      </c>
      <c r="N130" s="90">
        <v>45052</v>
      </c>
      <c r="O130">
        <v>8</v>
      </c>
      <c r="Q130" s="90">
        <v>45783</v>
      </c>
      <c r="R130">
        <v>5</v>
      </c>
    </row>
    <row r="131" spans="2:18" x14ac:dyDescent="0.3">
      <c r="B131" s="90">
        <v>45784</v>
      </c>
      <c r="C131">
        <v>8</v>
      </c>
      <c r="E131" s="90">
        <v>45418</v>
      </c>
      <c r="F131">
        <v>4</v>
      </c>
      <c r="H131" s="90">
        <v>45418</v>
      </c>
      <c r="I131">
        <v>8</v>
      </c>
      <c r="K131" s="90">
        <v>45053</v>
      </c>
      <c r="L131">
        <v>4</v>
      </c>
      <c r="N131" s="90">
        <v>45053</v>
      </c>
      <c r="O131">
        <v>8</v>
      </c>
      <c r="Q131" s="90">
        <v>45784</v>
      </c>
      <c r="R131">
        <v>5</v>
      </c>
    </row>
    <row r="132" spans="2:18" x14ac:dyDescent="0.3">
      <c r="B132" s="90">
        <v>45785</v>
      </c>
      <c r="C132">
        <v>8</v>
      </c>
      <c r="E132" s="90">
        <v>45419</v>
      </c>
      <c r="F132">
        <v>4</v>
      </c>
      <c r="H132" s="90">
        <v>45419</v>
      </c>
      <c r="I132">
        <v>8</v>
      </c>
      <c r="K132" s="90">
        <v>45054</v>
      </c>
      <c r="L132">
        <v>4</v>
      </c>
      <c r="N132" s="90">
        <v>45054</v>
      </c>
      <c r="O132">
        <v>8</v>
      </c>
      <c r="Q132" s="90">
        <v>45785</v>
      </c>
      <c r="R132">
        <v>5</v>
      </c>
    </row>
    <row r="133" spans="2:18" x14ac:dyDescent="0.3">
      <c r="B133" s="90">
        <v>45786</v>
      </c>
      <c r="C133">
        <v>8</v>
      </c>
      <c r="E133" s="90">
        <v>45420</v>
      </c>
      <c r="F133">
        <v>4</v>
      </c>
      <c r="H133" s="90">
        <v>45420</v>
      </c>
      <c r="I133">
        <v>8</v>
      </c>
      <c r="K133" s="90">
        <v>45055</v>
      </c>
      <c r="L133">
        <v>4</v>
      </c>
      <c r="N133" s="90">
        <v>45055</v>
      </c>
      <c r="O133">
        <v>8</v>
      </c>
      <c r="Q133" s="90">
        <v>45786</v>
      </c>
      <c r="R133">
        <v>5</v>
      </c>
    </row>
    <row r="134" spans="2:18" x14ac:dyDescent="0.3">
      <c r="B134" s="90">
        <v>45787</v>
      </c>
      <c r="C134">
        <v>8</v>
      </c>
      <c r="E134" s="90">
        <v>45421</v>
      </c>
      <c r="F134">
        <v>4</v>
      </c>
      <c r="H134" s="90">
        <v>45421</v>
      </c>
      <c r="I134">
        <v>8</v>
      </c>
      <c r="K134" s="90">
        <v>45056</v>
      </c>
      <c r="L134">
        <v>4</v>
      </c>
      <c r="N134" s="90">
        <v>45056</v>
      </c>
      <c r="O134">
        <v>8</v>
      </c>
      <c r="Q134" s="90">
        <v>45787</v>
      </c>
      <c r="R134">
        <v>5</v>
      </c>
    </row>
    <row r="135" spans="2:18" x14ac:dyDescent="0.3">
      <c r="B135" s="90">
        <v>45788</v>
      </c>
      <c r="C135">
        <v>8</v>
      </c>
      <c r="E135" s="90">
        <v>45422</v>
      </c>
      <c r="F135">
        <v>4</v>
      </c>
      <c r="H135" s="90">
        <v>45422</v>
      </c>
      <c r="I135">
        <v>8</v>
      </c>
      <c r="K135" s="90">
        <v>45057</v>
      </c>
      <c r="L135">
        <v>4</v>
      </c>
      <c r="N135" s="90">
        <v>45057</v>
      </c>
      <c r="O135">
        <v>8</v>
      </c>
      <c r="Q135" s="90">
        <v>45788</v>
      </c>
      <c r="R135">
        <v>5</v>
      </c>
    </row>
    <row r="136" spans="2:18" x14ac:dyDescent="0.3">
      <c r="B136" s="90">
        <v>45789</v>
      </c>
      <c r="C136">
        <v>8</v>
      </c>
      <c r="E136" s="90">
        <v>45423</v>
      </c>
      <c r="F136">
        <v>4</v>
      </c>
      <c r="H136" s="90">
        <v>45423</v>
      </c>
      <c r="I136">
        <v>8</v>
      </c>
      <c r="K136" s="90">
        <v>45058</v>
      </c>
      <c r="L136">
        <v>4</v>
      </c>
      <c r="N136" s="90">
        <v>45058</v>
      </c>
      <c r="O136">
        <v>8</v>
      </c>
      <c r="Q136" s="90">
        <v>45789</v>
      </c>
      <c r="R136">
        <v>5</v>
      </c>
    </row>
    <row r="137" spans="2:18" x14ac:dyDescent="0.3">
      <c r="B137" s="90">
        <v>45790</v>
      </c>
      <c r="C137">
        <v>8</v>
      </c>
      <c r="E137" s="90">
        <v>45424</v>
      </c>
      <c r="F137">
        <v>4</v>
      </c>
      <c r="H137" s="90">
        <v>45424</v>
      </c>
      <c r="I137">
        <v>8</v>
      </c>
      <c r="K137" s="90">
        <v>45059</v>
      </c>
      <c r="L137">
        <v>4</v>
      </c>
      <c r="N137" s="90">
        <v>45059</v>
      </c>
      <c r="O137">
        <v>8</v>
      </c>
      <c r="Q137" s="90">
        <v>45790</v>
      </c>
      <c r="R137">
        <v>5</v>
      </c>
    </row>
    <row r="138" spans="2:18" x14ac:dyDescent="0.3">
      <c r="B138" s="90">
        <v>45791</v>
      </c>
      <c r="C138">
        <v>8</v>
      </c>
      <c r="E138" s="90">
        <v>45425</v>
      </c>
      <c r="F138">
        <v>4</v>
      </c>
      <c r="H138" s="90">
        <v>45425</v>
      </c>
      <c r="I138">
        <v>8</v>
      </c>
      <c r="K138" s="90">
        <v>45060</v>
      </c>
      <c r="L138">
        <v>4</v>
      </c>
      <c r="N138" s="90">
        <v>45060</v>
      </c>
      <c r="O138">
        <v>8</v>
      </c>
      <c r="Q138" s="90">
        <v>45791</v>
      </c>
      <c r="R138">
        <v>5</v>
      </c>
    </row>
    <row r="139" spans="2:18" x14ac:dyDescent="0.3">
      <c r="B139" s="90">
        <v>45792</v>
      </c>
      <c r="C139">
        <v>8</v>
      </c>
      <c r="E139" s="90">
        <v>45426</v>
      </c>
      <c r="F139">
        <v>4</v>
      </c>
      <c r="H139" s="90">
        <v>45426</v>
      </c>
      <c r="I139">
        <v>8</v>
      </c>
      <c r="K139" s="90">
        <v>45061</v>
      </c>
      <c r="L139">
        <v>4</v>
      </c>
      <c r="N139" s="90">
        <v>45061</v>
      </c>
      <c r="O139">
        <v>8</v>
      </c>
      <c r="Q139" s="90">
        <v>45792</v>
      </c>
      <c r="R139">
        <v>5</v>
      </c>
    </row>
    <row r="140" spans="2:18" x14ac:dyDescent="0.3">
      <c r="B140" s="90">
        <v>45793</v>
      </c>
      <c r="C140">
        <v>8</v>
      </c>
      <c r="E140" s="90">
        <v>45427</v>
      </c>
      <c r="F140">
        <v>4</v>
      </c>
      <c r="H140" s="90">
        <v>45427</v>
      </c>
      <c r="I140">
        <v>8</v>
      </c>
      <c r="K140" s="90">
        <v>45062</v>
      </c>
      <c r="L140">
        <v>4</v>
      </c>
      <c r="N140" s="90">
        <v>45062</v>
      </c>
      <c r="O140">
        <v>8</v>
      </c>
      <c r="Q140" s="90">
        <v>45793</v>
      </c>
      <c r="R140">
        <v>5</v>
      </c>
    </row>
    <row r="141" spans="2:18" x14ac:dyDescent="0.3">
      <c r="B141" s="90">
        <v>45794</v>
      </c>
      <c r="C141">
        <v>8</v>
      </c>
      <c r="E141" s="90">
        <v>45428</v>
      </c>
      <c r="F141">
        <v>4</v>
      </c>
      <c r="H141" s="90">
        <v>45428</v>
      </c>
      <c r="I141">
        <v>8</v>
      </c>
      <c r="K141" s="90">
        <v>45063</v>
      </c>
      <c r="L141">
        <v>4</v>
      </c>
      <c r="N141" s="90">
        <v>45063</v>
      </c>
      <c r="O141">
        <v>8</v>
      </c>
      <c r="Q141" s="90">
        <v>45794</v>
      </c>
      <c r="R141">
        <v>5</v>
      </c>
    </row>
    <row r="142" spans="2:18" x14ac:dyDescent="0.3">
      <c r="B142" s="90">
        <v>45795</v>
      </c>
      <c r="C142">
        <v>8</v>
      </c>
      <c r="E142" s="90">
        <v>45429</v>
      </c>
      <c r="F142">
        <v>4</v>
      </c>
      <c r="H142" s="90">
        <v>45429</v>
      </c>
      <c r="I142">
        <v>8</v>
      </c>
      <c r="K142" s="90">
        <v>45064</v>
      </c>
      <c r="L142">
        <v>4</v>
      </c>
      <c r="N142" s="90">
        <v>45064</v>
      </c>
      <c r="O142">
        <v>8</v>
      </c>
      <c r="Q142" s="90">
        <v>45795</v>
      </c>
      <c r="R142">
        <v>5</v>
      </c>
    </row>
    <row r="143" spans="2:18" x14ac:dyDescent="0.3">
      <c r="B143" s="90">
        <v>45796</v>
      </c>
      <c r="C143">
        <v>8</v>
      </c>
      <c r="E143" s="90">
        <v>45430</v>
      </c>
      <c r="F143">
        <v>4</v>
      </c>
      <c r="H143" s="90">
        <v>45430</v>
      </c>
      <c r="I143">
        <v>8</v>
      </c>
      <c r="K143" s="90">
        <v>45065</v>
      </c>
      <c r="L143">
        <v>4</v>
      </c>
      <c r="N143" s="90">
        <v>45065</v>
      </c>
      <c r="O143">
        <v>8</v>
      </c>
      <c r="Q143" s="90">
        <v>45796</v>
      </c>
      <c r="R143">
        <v>5</v>
      </c>
    </row>
    <row r="144" spans="2:18" x14ac:dyDescent="0.3">
      <c r="B144" s="90">
        <v>45797</v>
      </c>
      <c r="C144">
        <v>8</v>
      </c>
      <c r="E144" s="90">
        <v>45431</v>
      </c>
      <c r="F144">
        <v>4</v>
      </c>
      <c r="H144" s="90">
        <v>45431</v>
      </c>
      <c r="I144">
        <v>8</v>
      </c>
      <c r="K144" s="90">
        <v>45066</v>
      </c>
      <c r="L144">
        <v>4</v>
      </c>
      <c r="N144" s="90">
        <v>45066</v>
      </c>
      <c r="O144">
        <v>8</v>
      </c>
      <c r="Q144" s="90">
        <v>45797</v>
      </c>
      <c r="R144">
        <v>5</v>
      </c>
    </row>
    <row r="145" spans="2:18" x14ac:dyDescent="0.3">
      <c r="B145" s="90">
        <v>45798</v>
      </c>
      <c r="C145">
        <v>8</v>
      </c>
      <c r="E145" s="90">
        <v>45432</v>
      </c>
      <c r="F145">
        <v>4</v>
      </c>
      <c r="H145" s="90">
        <v>45432</v>
      </c>
      <c r="I145">
        <v>8</v>
      </c>
      <c r="K145" s="90">
        <v>45067</v>
      </c>
      <c r="L145">
        <v>4</v>
      </c>
      <c r="N145" s="90">
        <v>45067</v>
      </c>
      <c r="O145">
        <v>8</v>
      </c>
      <c r="Q145" s="90">
        <v>45798</v>
      </c>
      <c r="R145">
        <v>5</v>
      </c>
    </row>
    <row r="146" spans="2:18" x14ac:dyDescent="0.3">
      <c r="B146" s="90">
        <v>45799</v>
      </c>
      <c r="C146">
        <v>8</v>
      </c>
      <c r="E146" s="90">
        <v>45433</v>
      </c>
      <c r="F146">
        <v>4</v>
      </c>
      <c r="H146" s="90">
        <v>45433</v>
      </c>
      <c r="I146">
        <v>8</v>
      </c>
      <c r="K146" s="90">
        <v>45068</v>
      </c>
      <c r="L146">
        <v>4</v>
      </c>
      <c r="N146" s="90">
        <v>45068</v>
      </c>
      <c r="O146">
        <v>8</v>
      </c>
      <c r="Q146" s="90">
        <v>45799</v>
      </c>
      <c r="R146">
        <v>5</v>
      </c>
    </row>
    <row r="147" spans="2:18" x14ac:dyDescent="0.3">
      <c r="B147" s="90">
        <v>45800</v>
      </c>
      <c r="C147">
        <v>8</v>
      </c>
      <c r="E147" s="90">
        <v>45434</v>
      </c>
      <c r="F147">
        <v>4</v>
      </c>
      <c r="H147" s="90">
        <v>45434</v>
      </c>
      <c r="I147">
        <v>8</v>
      </c>
      <c r="K147" s="90">
        <v>45069</v>
      </c>
      <c r="L147">
        <v>4</v>
      </c>
      <c r="N147" s="90">
        <v>45069</v>
      </c>
      <c r="O147">
        <v>8</v>
      </c>
      <c r="Q147" s="90">
        <v>45800</v>
      </c>
      <c r="R147">
        <v>5</v>
      </c>
    </row>
    <row r="148" spans="2:18" x14ac:dyDescent="0.3">
      <c r="B148" s="90">
        <v>45801</v>
      </c>
      <c r="C148">
        <v>8</v>
      </c>
      <c r="E148" s="90">
        <v>45435</v>
      </c>
      <c r="F148">
        <v>4</v>
      </c>
      <c r="H148" s="90">
        <v>45435</v>
      </c>
      <c r="I148">
        <v>8</v>
      </c>
      <c r="K148" s="90">
        <v>45070</v>
      </c>
      <c r="L148">
        <v>4</v>
      </c>
      <c r="N148" s="90">
        <v>45070</v>
      </c>
      <c r="O148">
        <v>8</v>
      </c>
      <c r="Q148" s="90">
        <v>45801</v>
      </c>
      <c r="R148">
        <v>5</v>
      </c>
    </row>
    <row r="149" spans="2:18" x14ac:dyDescent="0.3">
      <c r="B149" s="90">
        <v>45802</v>
      </c>
      <c r="C149">
        <v>8</v>
      </c>
      <c r="E149" s="90">
        <v>45436</v>
      </c>
      <c r="F149">
        <v>4</v>
      </c>
      <c r="H149" s="90">
        <v>45436</v>
      </c>
      <c r="I149">
        <v>8</v>
      </c>
      <c r="K149" s="90">
        <v>45071</v>
      </c>
      <c r="L149">
        <v>4</v>
      </c>
      <c r="N149" s="90">
        <v>45071</v>
      </c>
      <c r="O149">
        <v>8</v>
      </c>
      <c r="Q149" s="90">
        <v>45802</v>
      </c>
      <c r="R149">
        <v>5</v>
      </c>
    </row>
    <row r="150" spans="2:18" x14ac:dyDescent="0.3">
      <c r="B150" s="90">
        <v>45803</v>
      </c>
      <c r="C150">
        <v>8</v>
      </c>
      <c r="E150" s="90">
        <v>45437</v>
      </c>
      <c r="F150">
        <v>4</v>
      </c>
      <c r="H150" s="90">
        <v>45437</v>
      </c>
      <c r="I150">
        <v>8</v>
      </c>
      <c r="K150" s="90">
        <v>45072</v>
      </c>
      <c r="L150">
        <v>4</v>
      </c>
      <c r="N150" s="90">
        <v>45072</v>
      </c>
      <c r="O150">
        <v>8</v>
      </c>
      <c r="Q150" s="90">
        <v>45803</v>
      </c>
      <c r="R150">
        <v>5</v>
      </c>
    </row>
    <row r="151" spans="2:18" x14ac:dyDescent="0.3">
      <c r="B151" s="90">
        <v>45804</v>
      </c>
      <c r="C151">
        <v>8</v>
      </c>
      <c r="E151" s="90">
        <v>45438</v>
      </c>
      <c r="F151">
        <v>4</v>
      </c>
      <c r="H151" s="90">
        <v>45438</v>
      </c>
      <c r="I151">
        <v>8</v>
      </c>
      <c r="K151" s="90">
        <v>45073</v>
      </c>
      <c r="L151">
        <v>4</v>
      </c>
      <c r="N151" s="90">
        <v>45073</v>
      </c>
      <c r="O151">
        <v>8</v>
      </c>
      <c r="Q151" s="90">
        <v>45804</v>
      </c>
      <c r="R151">
        <v>5</v>
      </c>
    </row>
    <row r="152" spans="2:18" x14ac:dyDescent="0.3">
      <c r="B152" s="90">
        <v>45805</v>
      </c>
      <c r="C152">
        <v>8</v>
      </c>
      <c r="E152" s="90">
        <v>45439</v>
      </c>
      <c r="F152">
        <v>4</v>
      </c>
      <c r="H152" s="90">
        <v>45439</v>
      </c>
      <c r="I152">
        <v>8</v>
      </c>
      <c r="K152" s="90">
        <v>45074</v>
      </c>
      <c r="L152">
        <v>4</v>
      </c>
      <c r="N152" s="90">
        <v>45074</v>
      </c>
      <c r="O152">
        <v>8</v>
      </c>
      <c r="Q152" s="90">
        <v>45805</v>
      </c>
      <c r="R152">
        <v>5</v>
      </c>
    </row>
    <row r="153" spans="2:18" x14ac:dyDescent="0.3">
      <c r="B153" s="90">
        <v>45806</v>
      </c>
      <c r="C153">
        <v>8</v>
      </c>
      <c r="E153" s="90">
        <v>45440</v>
      </c>
      <c r="F153">
        <v>4</v>
      </c>
      <c r="H153" s="90">
        <v>45440</v>
      </c>
      <c r="I153">
        <v>8</v>
      </c>
      <c r="K153" s="90">
        <v>45075</v>
      </c>
      <c r="L153">
        <v>4</v>
      </c>
      <c r="N153" s="90">
        <v>45075</v>
      </c>
      <c r="O153">
        <v>8</v>
      </c>
      <c r="Q153" s="90">
        <v>45806</v>
      </c>
      <c r="R153">
        <v>5</v>
      </c>
    </row>
    <row r="154" spans="2:18" x14ac:dyDescent="0.3">
      <c r="B154" s="90">
        <v>45807</v>
      </c>
      <c r="C154">
        <v>8</v>
      </c>
      <c r="E154" s="90">
        <v>45441</v>
      </c>
      <c r="F154">
        <v>4</v>
      </c>
      <c r="H154" s="90">
        <v>45441</v>
      </c>
      <c r="I154">
        <v>8</v>
      </c>
      <c r="K154" s="90">
        <v>45076</v>
      </c>
      <c r="L154">
        <v>4</v>
      </c>
      <c r="N154" s="90">
        <v>45076</v>
      </c>
      <c r="O154">
        <v>8</v>
      </c>
      <c r="Q154" s="90">
        <v>45807</v>
      </c>
      <c r="R154">
        <v>5</v>
      </c>
    </row>
    <row r="155" spans="2:18" x14ac:dyDescent="0.3">
      <c r="B155" s="90">
        <v>45808</v>
      </c>
      <c r="C155">
        <v>8</v>
      </c>
      <c r="E155" s="90">
        <v>45442</v>
      </c>
      <c r="F155">
        <v>4</v>
      </c>
      <c r="H155" s="90">
        <v>45442</v>
      </c>
      <c r="I155">
        <v>8</v>
      </c>
      <c r="K155" s="90">
        <v>45077</v>
      </c>
      <c r="L155">
        <v>4</v>
      </c>
      <c r="N155" s="90">
        <v>45077</v>
      </c>
      <c r="O155">
        <v>8</v>
      </c>
      <c r="Q155" s="90">
        <v>45808</v>
      </c>
      <c r="R155">
        <v>5</v>
      </c>
    </row>
    <row r="156" spans="2:18" x14ac:dyDescent="0.3">
      <c r="B156" s="90">
        <v>45809</v>
      </c>
      <c r="C156">
        <v>7</v>
      </c>
      <c r="E156" s="90">
        <v>45443</v>
      </c>
      <c r="F156">
        <v>4</v>
      </c>
      <c r="H156" s="90">
        <v>45443</v>
      </c>
      <c r="I156">
        <v>8</v>
      </c>
      <c r="K156" s="90">
        <v>45078</v>
      </c>
      <c r="L156">
        <v>5</v>
      </c>
      <c r="N156" s="90">
        <v>45078</v>
      </c>
      <c r="O156">
        <v>7</v>
      </c>
      <c r="Q156" s="90">
        <v>45809</v>
      </c>
      <c r="R156">
        <v>6</v>
      </c>
    </row>
    <row r="157" spans="2:18" x14ac:dyDescent="0.3">
      <c r="B157" s="90">
        <v>45810</v>
      </c>
      <c r="C157">
        <v>7</v>
      </c>
      <c r="E157" s="90">
        <v>45444</v>
      </c>
      <c r="F157">
        <v>5</v>
      </c>
      <c r="H157" s="90">
        <v>45444</v>
      </c>
      <c r="I157">
        <v>7</v>
      </c>
      <c r="K157" s="90">
        <v>45079</v>
      </c>
      <c r="L157">
        <v>5</v>
      </c>
      <c r="N157" s="90">
        <v>45079</v>
      </c>
      <c r="O157">
        <v>7</v>
      </c>
      <c r="Q157" s="90">
        <v>45810</v>
      </c>
      <c r="R157">
        <v>6</v>
      </c>
    </row>
    <row r="158" spans="2:18" x14ac:dyDescent="0.3">
      <c r="B158" s="90">
        <v>45811</v>
      </c>
      <c r="C158">
        <v>7</v>
      </c>
      <c r="E158" s="90">
        <v>45445</v>
      </c>
      <c r="F158">
        <v>5</v>
      </c>
      <c r="H158" s="90">
        <v>45445</v>
      </c>
      <c r="I158">
        <v>7</v>
      </c>
      <c r="K158" s="90">
        <v>45080</v>
      </c>
      <c r="L158">
        <v>5</v>
      </c>
      <c r="N158" s="90">
        <v>45080</v>
      </c>
      <c r="O158">
        <v>7</v>
      </c>
      <c r="Q158" s="90">
        <v>45811</v>
      </c>
      <c r="R158">
        <v>6</v>
      </c>
    </row>
    <row r="159" spans="2:18" x14ac:dyDescent="0.3">
      <c r="B159" s="90">
        <v>45812</v>
      </c>
      <c r="C159">
        <v>7</v>
      </c>
      <c r="E159" s="90">
        <v>45446</v>
      </c>
      <c r="F159">
        <v>5</v>
      </c>
      <c r="H159" s="90">
        <v>45446</v>
      </c>
      <c r="I159">
        <v>7</v>
      </c>
      <c r="K159" s="90">
        <v>45081</v>
      </c>
      <c r="L159">
        <v>5</v>
      </c>
      <c r="N159" s="90">
        <v>45081</v>
      </c>
      <c r="O159">
        <v>7</v>
      </c>
      <c r="Q159" s="90">
        <v>45812</v>
      </c>
      <c r="R159">
        <v>6</v>
      </c>
    </row>
    <row r="160" spans="2:18" x14ac:dyDescent="0.3">
      <c r="B160" s="90">
        <v>45813</v>
      </c>
      <c r="C160">
        <v>7</v>
      </c>
      <c r="E160" s="90">
        <v>45447</v>
      </c>
      <c r="F160">
        <v>5</v>
      </c>
      <c r="H160" s="90">
        <v>45447</v>
      </c>
      <c r="I160">
        <v>7</v>
      </c>
      <c r="K160" s="90">
        <v>45082</v>
      </c>
      <c r="L160">
        <v>5</v>
      </c>
      <c r="N160" s="90">
        <v>45082</v>
      </c>
      <c r="O160">
        <v>7</v>
      </c>
      <c r="Q160" s="90">
        <v>45813</v>
      </c>
      <c r="R160">
        <v>6</v>
      </c>
    </row>
    <row r="161" spans="2:18" x14ac:dyDescent="0.3">
      <c r="B161" s="90">
        <v>45814</v>
      </c>
      <c r="C161">
        <v>7</v>
      </c>
      <c r="E161" s="90">
        <v>45448</v>
      </c>
      <c r="F161">
        <v>5</v>
      </c>
      <c r="H161" s="90">
        <v>45448</v>
      </c>
      <c r="I161">
        <v>7</v>
      </c>
      <c r="K161" s="90">
        <v>45083</v>
      </c>
      <c r="L161">
        <v>5</v>
      </c>
      <c r="N161" s="90">
        <v>45083</v>
      </c>
      <c r="O161">
        <v>7</v>
      </c>
      <c r="Q161" s="90">
        <v>45814</v>
      </c>
      <c r="R161">
        <v>6</v>
      </c>
    </row>
    <row r="162" spans="2:18" x14ac:dyDescent="0.3">
      <c r="B162" s="90">
        <v>45815</v>
      </c>
      <c r="C162">
        <v>7</v>
      </c>
      <c r="E162" s="90">
        <v>45449</v>
      </c>
      <c r="F162">
        <v>5</v>
      </c>
      <c r="H162" s="90">
        <v>45449</v>
      </c>
      <c r="I162">
        <v>7</v>
      </c>
      <c r="K162" s="90">
        <v>45084</v>
      </c>
      <c r="L162">
        <v>5</v>
      </c>
      <c r="N162" s="90">
        <v>45084</v>
      </c>
      <c r="O162">
        <v>7</v>
      </c>
      <c r="Q162" s="90">
        <v>45815</v>
      </c>
      <c r="R162">
        <v>6</v>
      </c>
    </row>
    <row r="163" spans="2:18" x14ac:dyDescent="0.3">
      <c r="B163" s="90">
        <v>45816</v>
      </c>
      <c r="C163">
        <v>7</v>
      </c>
      <c r="E163" s="90">
        <v>45450</v>
      </c>
      <c r="F163">
        <v>5</v>
      </c>
      <c r="H163" s="90">
        <v>45450</v>
      </c>
      <c r="I163">
        <v>7</v>
      </c>
      <c r="K163" s="90">
        <v>45085</v>
      </c>
      <c r="L163">
        <v>5</v>
      </c>
      <c r="N163" s="90">
        <v>45085</v>
      </c>
      <c r="O163">
        <v>7</v>
      </c>
      <c r="Q163" s="90">
        <v>45816</v>
      </c>
      <c r="R163">
        <v>6</v>
      </c>
    </row>
    <row r="164" spans="2:18" x14ac:dyDescent="0.3">
      <c r="B164" s="90">
        <v>45817</v>
      </c>
      <c r="C164">
        <v>7</v>
      </c>
      <c r="E164" s="90">
        <v>45451</v>
      </c>
      <c r="F164">
        <v>5</v>
      </c>
      <c r="H164" s="90">
        <v>45451</v>
      </c>
      <c r="I164">
        <v>7</v>
      </c>
      <c r="K164" s="90">
        <v>45086</v>
      </c>
      <c r="L164">
        <v>5</v>
      </c>
      <c r="N164" s="90">
        <v>45086</v>
      </c>
      <c r="O164">
        <v>7</v>
      </c>
      <c r="Q164" s="90">
        <v>45817</v>
      </c>
      <c r="R164">
        <v>6</v>
      </c>
    </row>
    <row r="165" spans="2:18" x14ac:dyDescent="0.3">
      <c r="B165" s="90">
        <v>45818</v>
      </c>
      <c r="C165">
        <v>7</v>
      </c>
      <c r="E165" s="90">
        <v>45452</v>
      </c>
      <c r="F165">
        <v>5</v>
      </c>
      <c r="H165" s="90">
        <v>45452</v>
      </c>
      <c r="I165">
        <v>7</v>
      </c>
      <c r="K165" s="90">
        <v>45087</v>
      </c>
      <c r="L165">
        <v>5</v>
      </c>
      <c r="N165" s="90">
        <v>45087</v>
      </c>
      <c r="O165">
        <v>7</v>
      </c>
      <c r="Q165" s="90">
        <v>45818</v>
      </c>
      <c r="R165">
        <v>6</v>
      </c>
    </row>
    <row r="166" spans="2:18" x14ac:dyDescent="0.3">
      <c r="B166" s="90">
        <v>45819</v>
      </c>
      <c r="C166">
        <v>7</v>
      </c>
      <c r="E166" s="90">
        <v>45453</v>
      </c>
      <c r="F166">
        <v>5</v>
      </c>
      <c r="H166" s="90">
        <v>45453</v>
      </c>
      <c r="I166">
        <v>7</v>
      </c>
      <c r="K166" s="90">
        <v>45088</v>
      </c>
      <c r="L166">
        <v>5</v>
      </c>
      <c r="N166" s="90">
        <v>45088</v>
      </c>
      <c r="O166">
        <v>7</v>
      </c>
      <c r="Q166" s="90">
        <v>45819</v>
      </c>
      <c r="R166">
        <v>6</v>
      </c>
    </row>
    <row r="167" spans="2:18" x14ac:dyDescent="0.3">
      <c r="B167" s="90">
        <v>45820</v>
      </c>
      <c r="C167">
        <v>7</v>
      </c>
      <c r="E167" s="90">
        <v>45454</v>
      </c>
      <c r="F167">
        <v>5</v>
      </c>
      <c r="H167" s="90">
        <v>45454</v>
      </c>
      <c r="I167">
        <v>7</v>
      </c>
      <c r="K167" s="90">
        <v>45089</v>
      </c>
      <c r="L167">
        <v>5</v>
      </c>
      <c r="N167" s="90">
        <v>45089</v>
      </c>
      <c r="O167">
        <v>7</v>
      </c>
      <c r="Q167" s="90">
        <v>45820</v>
      </c>
      <c r="R167">
        <v>6</v>
      </c>
    </row>
    <row r="168" spans="2:18" x14ac:dyDescent="0.3">
      <c r="B168" s="90">
        <v>45821</v>
      </c>
      <c r="C168">
        <v>7</v>
      </c>
      <c r="E168" s="90">
        <v>45455</v>
      </c>
      <c r="F168">
        <v>5</v>
      </c>
      <c r="H168" s="90">
        <v>45455</v>
      </c>
      <c r="I168">
        <v>7</v>
      </c>
      <c r="K168" s="90">
        <v>45090</v>
      </c>
      <c r="L168">
        <v>5</v>
      </c>
      <c r="N168" s="90">
        <v>45090</v>
      </c>
      <c r="O168">
        <v>7</v>
      </c>
      <c r="Q168" s="90">
        <v>45821</v>
      </c>
      <c r="R168">
        <v>6</v>
      </c>
    </row>
    <row r="169" spans="2:18" x14ac:dyDescent="0.3">
      <c r="B169" s="90">
        <v>45822</v>
      </c>
      <c r="C169">
        <v>7</v>
      </c>
      <c r="E169" s="90">
        <v>45456</v>
      </c>
      <c r="F169">
        <v>5</v>
      </c>
      <c r="H169" s="90">
        <v>45456</v>
      </c>
      <c r="I169">
        <v>7</v>
      </c>
      <c r="K169" s="90">
        <v>45091</v>
      </c>
      <c r="L169">
        <v>5</v>
      </c>
      <c r="N169" s="90">
        <v>45091</v>
      </c>
      <c r="O169">
        <v>7</v>
      </c>
      <c r="Q169" s="90">
        <v>45822</v>
      </c>
      <c r="R169">
        <v>6</v>
      </c>
    </row>
    <row r="170" spans="2:18" x14ac:dyDescent="0.3">
      <c r="B170" s="90">
        <v>45823</v>
      </c>
      <c r="C170">
        <v>7</v>
      </c>
      <c r="E170" s="90">
        <v>45457</v>
      </c>
      <c r="F170">
        <v>5</v>
      </c>
      <c r="H170" s="90">
        <v>45457</v>
      </c>
      <c r="I170">
        <v>7</v>
      </c>
      <c r="K170" s="90">
        <v>45092</v>
      </c>
      <c r="L170">
        <v>5</v>
      </c>
      <c r="N170" s="90">
        <v>45092</v>
      </c>
      <c r="O170">
        <v>7</v>
      </c>
      <c r="Q170" s="90">
        <v>45823</v>
      </c>
      <c r="R170">
        <v>6</v>
      </c>
    </row>
    <row r="171" spans="2:18" x14ac:dyDescent="0.3">
      <c r="B171" s="90">
        <v>45824</v>
      </c>
      <c r="C171">
        <v>7</v>
      </c>
      <c r="E171" s="90">
        <v>45458</v>
      </c>
      <c r="F171">
        <v>5</v>
      </c>
      <c r="H171" s="90">
        <v>45458</v>
      </c>
      <c r="I171">
        <v>7</v>
      </c>
      <c r="K171" s="90">
        <v>45093</v>
      </c>
      <c r="L171">
        <v>5</v>
      </c>
      <c r="N171" s="90">
        <v>45093</v>
      </c>
      <c r="O171">
        <v>7</v>
      </c>
      <c r="Q171" s="90">
        <v>45824</v>
      </c>
      <c r="R171">
        <v>6</v>
      </c>
    </row>
    <row r="172" spans="2:18" x14ac:dyDescent="0.3">
      <c r="B172" s="90">
        <v>45825</v>
      </c>
      <c r="C172">
        <v>7</v>
      </c>
      <c r="E172" s="90">
        <v>45459</v>
      </c>
      <c r="F172">
        <v>5</v>
      </c>
      <c r="H172" s="90">
        <v>45459</v>
      </c>
      <c r="I172">
        <v>7</v>
      </c>
      <c r="K172" s="90">
        <v>45094</v>
      </c>
      <c r="L172">
        <v>5</v>
      </c>
      <c r="N172" s="90">
        <v>45094</v>
      </c>
      <c r="O172">
        <v>7</v>
      </c>
      <c r="Q172" s="90">
        <v>45825</v>
      </c>
      <c r="R172">
        <v>6</v>
      </c>
    </row>
    <row r="173" spans="2:18" x14ac:dyDescent="0.3">
      <c r="B173" s="90">
        <v>45826</v>
      </c>
      <c r="C173">
        <v>7</v>
      </c>
      <c r="E173" s="90">
        <v>45460</v>
      </c>
      <c r="F173">
        <v>5</v>
      </c>
      <c r="H173" s="90">
        <v>45460</v>
      </c>
      <c r="I173">
        <v>7</v>
      </c>
      <c r="K173" s="90">
        <v>45095</v>
      </c>
      <c r="L173">
        <v>5</v>
      </c>
      <c r="N173" s="90">
        <v>45095</v>
      </c>
      <c r="O173">
        <v>7</v>
      </c>
      <c r="Q173" s="90">
        <v>45826</v>
      </c>
      <c r="R173">
        <v>6</v>
      </c>
    </row>
    <row r="174" spans="2:18" x14ac:dyDescent="0.3">
      <c r="B174" s="90">
        <v>45827</v>
      </c>
      <c r="C174">
        <v>7</v>
      </c>
      <c r="E174" s="90">
        <v>45461</v>
      </c>
      <c r="F174">
        <v>5</v>
      </c>
      <c r="H174" s="90">
        <v>45461</v>
      </c>
      <c r="I174">
        <v>7</v>
      </c>
      <c r="K174" s="90">
        <v>45096</v>
      </c>
      <c r="L174">
        <v>5</v>
      </c>
      <c r="N174" s="90">
        <v>45096</v>
      </c>
      <c r="O174">
        <v>7</v>
      </c>
      <c r="Q174" s="90">
        <v>45827</v>
      </c>
      <c r="R174">
        <v>6</v>
      </c>
    </row>
    <row r="175" spans="2:18" x14ac:dyDescent="0.3">
      <c r="B175" s="90">
        <v>45828</v>
      </c>
      <c r="C175">
        <v>7</v>
      </c>
      <c r="E175" s="90">
        <v>45462</v>
      </c>
      <c r="F175">
        <v>5</v>
      </c>
      <c r="H175" s="90">
        <v>45462</v>
      </c>
      <c r="I175">
        <v>7</v>
      </c>
      <c r="K175" s="90">
        <v>45097</v>
      </c>
      <c r="L175">
        <v>5</v>
      </c>
      <c r="N175" s="90">
        <v>45097</v>
      </c>
      <c r="O175">
        <v>7</v>
      </c>
      <c r="Q175" s="90">
        <v>45828</v>
      </c>
      <c r="R175">
        <v>6</v>
      </c>
    </row>
    <row r="176" spans="2:18" x14ac:dyDescent="0.3">
      <c r="B176" s="90">
        <v>45829</v>
      </c>
      <c r="C176">
        <v>7</v>
      </c>
      <c r="E176" s="90">
        <v>45463</v>
      </c>
      <c r="F176">
        <v>5</v>
      </c>
      <c r="H176" s="90">
        <v>45463</v>
      </c>
      <c r="I176">
        <v>7</v>
      </c>
      <c r="K176" s="90">
        <v>45098</v>
      </c>
      <c r="L176">
        <v>5</v>
      </c>
      <c r="N176" s="90">
        <v>45098</v>
      </c>
      <c r="O176">
        <v>7</v>
      </c>
      <c r="Q176" s="90">
        <v>45829</v>
      </c>
      <c r="R176">
        <v>6</v>
      </c>
    </row>
    <row r="177" spans="2:18" x14ac:dyDescent="0.3">
      <c r="B177" s="90">
        <v>45830</v>
      </c>
      <c r="C177">
        <v>7</v>
      </c>
      <c r="E177" s="90">
        <v>45464</v>
      </c>
      <c r="F177">
        <v>5</v>
      </c>
      <c r="H177" s="90">
        <v>45464</v>
      </c>
      <c r="I177">
        <v>7</v>
      </c>
      <c r="K177" s="90">
        <v>45099</v>
      </c>
      <c r="L177">
        <v>5</v>
      </c>
      <c r="N177" s="90">
        <v>45099</v>
      </c>
      <c r="O177">
        <v>7</v>
      </c>
      <c r="Q177" s="90">
        <v>45830</v>
      </c>
      <c r="R177">
        <v>6</v>
      </c>
    </row>
    <row r="178" spans="2:18" x14ac:dyDescent="0.3">
      <c r="B178" s="90">
        <v>45831</v>
      </c>
      <c r="C178">
        <v>7</v>
      </c>
      <c r="E178" s="90">
        <v>45465</v>
      </c>
      <c r="F178">
        <v>5</v>
      </c>
      <c r="H178" s="90">
        <v>45465</v>
      </c>
      <c r="I178">
        <v>7</v>
      </c>
      <c r="K178" s="90">
        <v>45100</v>
      </c>
      <c r="L178">
        <v>5</v>
      </c>
      <c r="N178" s="90">
        <v>45100</v>
      </c>
      <c r="O178">
        <v>7</v>
      </c>
      <c r="Q178" s="90">
        <v>45831</v>
      </c>
      <c r="R178">
        <v>6</v>
      </c>
    </row>
    <row r="179" spans="2:18" x14ac:dyDescent="0.3">
      <c r="B179" s="90">
        <v>45832</v>
      </c>
      <c r="C179">
        <v>7</v>
      </c>
      <c r="E179" s="90">
        <v>45466</v>
      </c>
      <c r="F179">
        <v>5</v>
      </c>
      <c r="H179" s="90">
        <v>45466</v>
      </c>
      <c r="I179">
        <v>7</v>
      </c>
      <c r="K179" s="90">
        <v>45101</v>
      </c>
      <c r="L179">
        <v>5</v>
      </c>
      <c r="N179" s="90">
        <v>45101</v>
      </c>
      <c r="O179">
        <v>7</v>
      </c>
      <c r="Q179" s="90">
        <v>45832</v>
      </c>
      <c r="R179">
        <v>6</v>
      </c>
    </row>
    <row r="180" spans="2:18" x14ac:dyDescent="0.3">
      <c r="B180" s="90">
        <v>45833</v>
      </c>
      <c r="C180">
        <v>7</v>
      </c>
      <c r="E180" s="90">
        <v>45467</v>
      </c>
      <c r="F180">
        <v>5</v>
      </c>
      <c r="H180" s="90">
        <v>45467</v>
      </c>
      <c r="I180">
        <v>7</v>
      </c>
      <c r="K180" s="90">
        <v>45102</v>
      </c>
      <c r="L180">
        <v>5</v>
      </c>
      <c r="N180" s="90">
        <v>45102</v>
      </c>
      <c r="O180">
        <v>7</v>
      </c>
      <c r="Q180" s="90">
        <v>45833</v>
      </c>
      <c r="R180">
        <v>6</v>
      </c>
    </row>
    <row r="181" spans="2:18" x14ac:dyDescent="0.3">
      <c r="B181" s="90">
        <v>45834</v>
      </c>
      <c r="C181">
        <v>7</v>
      </c>
      <c r="E181" s="90">
        <v>45468</v>
      </c>
      <c r="F181">
        <v>5</v>
      </c>
      <c r="H181" s="90">
        <v>45468</v>
      </c>
      <c r="I181">
        <v>7</v>
      </c>
      <c r="K181" s="90">
        <v>45103</v>
      </c>
      <c r="L181">
        <v>5</v>
      </c>
      <c r="N181" s="90">
        <v>45103</v>
      </c>
      <c r="O181">
        <v>7</v>
      </c>
      <c r="Q181" s="90">
        <v>45834</v>
      </c>
      <c r="R181">
        <v>6</v>
      </c>
    </row>
    <row r="182" spans="2:18" x14ac:dyDescent="0.3">
      <c r="B182" s="90">
        <v>45835</v>
      </c>
      <c r="C182">
        <v>7</v>
      </c>
      <c r="E182" s="90">
        <v>45469</v>
      </c>
      <c r="F182">
        <v>5</v>
      </c>
      <c r="H182" s="90">
        <v>45469</v>
      </c>
      <c r="I182">
        <v>7</v>
      </c>
      <c r="K182" s="90">
        <v>45104</v>
      </c>
      <c r="L182">
        <v>5</v>
      </c>
      <c r="N182" s="90">
        <v>45104</v>
      </c>
      <c r="O182">
        <v>7</v>
      </c>
      <c r="Q182" s="90">
        <v>45835</v>
      </c>
      <c r="R182">
        <v>6</v>
      </c>
    </row>
    <row r="183" spans="2:18" x14ac:dyDescent="0.3">
      <c r="B183" s="90">
        <v>45836</v>
      </c>
      <c r="C183">
        <v>7</v>
      </c>
      <c r="E183" s="90">
        <v>45470</v>
      </c>
      <c r="F183">
        <v>5</v>
      </c>
      <c r="H183" s="90">
        <v>45470</v>
      </c>
      <c r="I183">
        <v>7</v>
      </c>
      <c r="K183" s="90">
        <v>45105</v>
      </c>
      <c r="L183">
        <v>5</v>
      </c>
      <c r="N183" s="90">
        <v>45105</v>
      </c>
      <c r="O183">
        <v>7</v>
      </c>
      <c r="Q183" s="90">
        <v>45836</v>
      </c>
      <c r="R183">
        <v>6</v>
      </c>
    </row>
    <row r="184" spans="2:18" x14ac:dyDescent="0.3">
      <c r="B184" s="90">
        <v>45837</v>
      </c>
      <c r="C184">
        <v>7</v>
      </c>
      <c r="E184" s="90">
        <v>45471</v>
      </c>
      <c r="F184">
        <v>5</v>
      </c>
      <c r="H184" s="90">
        <v>45471</v>
      </c>
      <c r="I184">
        <v>7</v>
      </c>
      <c r="K184" s="90">
        <v>45106</v>
      </c>
      <c r="L184">
        <v>5</v>
      </c>
      <c r="N184" s="90">
        <v>45106</v>
      </c>
      <c r="O184">
        <v>7</v>
      </c>
      <c r="Q184" s="90">
        <v>45837</v>
      </c>
      <c r="R184">
        <v>6</v>
      </c>
    </row>
    <row r="185" spans="2:18" x14ac:dyDescent="0.3">
      <c r="B185" s="90">
        <v>45838</v>
      </c>
      <c r="C185">
        <v>7</v>
      </c>
      <c r="E185" s="90">
        <v>45472</v>
      </c>
      <c r="F185">
        <v>5</v>
      </c>
      <c r="H185" s="90">
        <v>45472</v>
      </c>
      <c r="I185">
        <v>7</v>
      </c>
      <c r="K185" s="90">
        <v>45107</v>
      </c>
      <c r="L185">
        <v>5</v>
      </c>
      <c r="N185" s="90">
        <v>45107</v>
      </c>
      <c r="O185">
        <v>7</v>
      </c>
      <c r="Q185" s="90">
        <v>45838</v>
      </c>
      <c r="R185">
        <v>6</v>
      </c>
    </row>
    <row r="186" spans="2:18" x14ac:dyDescent="0.3">
      <c r="B186" s="90">
        <v>45839</v>
      </c>
      <c r="C186">
        <v>6</v>
      </c>
      <c r="E186" s="90">
        <v>45473</v>
      </c>
      <c r="F186">
        <v>5</v>
      </c>
      <c r="H186" s="90">
        <v>45473</v>
      </c>
      <c r="I186">
        <v>7</v>
      </c>
      <c r="K186" s="90">
        <v>45108</v>
      </c>
      <c r="L186">
        <v>6</v>
      </c>
      <c r="N186" s="90">
        <v>45108</v>
      </c>
      <c r="O186">
        <v>6</v>
      </c>
      <c r="Q186" s="90">
        <v>45839</v>
      </c>
      <c r="R186">
        <v>7</v>
      </c>
    </row>
    <row r="187" spans="2:18" x14ac:dyDescent="0.3">
      <c r="B187" s="90">
        <v>45840</v>
      </c>
      <c r="C187">
        <v>6</v>
      </c>
      <c r="E187" s="90">
        <v>45474</v>
      </c>
      <c r="F187">
        <v>6</v>
      </c>
      <c r="H187" s="90">
        <v>45474</v>
      </c>
      <c r="I187">
        <v>6</v>
      </c>
      <c r="K187" s="90">
        <v>45109</v>
      </c>
      <c r="L187">
        <v>6</v>
      </c>
      <c r="N187" s="90">
        <v>45109</v>
      </c>
      <c r="O187">
        <v>6</v>
      </c>
      <c r="Q187" s="90">
        <v>45840</v>
      </c>
      <c r="R187">
        <v>7</v>
      </c>
    </row>
    <row r="188" spans="2:18" x14ac:dyDescent="0.3">
      <c r="B188" s="90">
        <v>45841</v>
      </c>
      <c r="C188">
        <v>6</v>
      </c>
      <c r="E188" s="90">
        <v>45475</v>
      </c>
      <c r="F188">
        <v>6</v>
      </c>
      <c r="H188" s="90">
        <v>45475</v>
      </c>
      <c r="I188">
        <v>6</v>
      </c>
      <c r="K188" s="90">
        <v>45110</v>
      </c>
      <c r="L188">
        <v>6</v>
      </c>
      <c r="N188" s="90">
        <v>45110</v>
      </c>
      <c r="O188">
        <v>6</v>
      </c>
      <c r="Q188" s="90">
        <v>45841</v>
      </c>
      <c r="R188">
        <v>7</v>
      </c>
    </row>
    <row r="189" spans="2:18" x14ac:dyDescent="0.3">
      <c r="B189" s="90">
        <v>45842</v>
      </c>
      <c r="C189">
        <v>6</v>
      </c>
      <c r="E189" s="90">
        <v>45476</v>
      </c>
      <c r="F189">
        <v>6</v>
      </c>
      <c r="H189" s="90">
        <v>45476</v>
      </c>
      <c r="I189">
        <v>6</v>
      </c>
      <c r="K189" s="90">
        <v>45111</v>
      </c>
      <c r="L189">
        <v>6</v>
      </c>
      <c r="N189" s="90">
        <v>45111</v>
      </c>
      <c r="O189">
        <v>6</v>
      </c>
      <c r="Q189" s="90">
        <v>45842</v>
      </c>
      <c r="R189">
        <v>7</v>
      </c>
    </row>
    <row r="190" spans="2:18" x14ac:dyDescent="0.3">
      <c r="B190" s="90">
        <v>45843</v>
      </c>
      <c r="C190">
        <v>6</v>
      </c>
      <c r="E190" s="90">
        <v>45477</v>
      </c>
      <c r="F190">
        <v>6</v>
      </c>
      <c r="H190" s="90">
        <v>45477</v>
      </c>
      <c r="I190">
        <v>6</v>
      </c>
      <c r="K190" s="90">
        <v>45112</v>
      </c>
      <c r="L190">
        <v>6</v>
      </c>
      <c r="N190" s="90">
        <v>45112</v>
      </c>
      <c r="O190">
        <v>6</v>
      </c>
      <c r="Q190" s="90">
        <v>45843</v>
      </c>
      <c r="R190">
        <v>7</v>
      </c>
    </row>
    <row r="191" spans="2:18" x14ac:dyDescent="0.3">
      <c r="B191" s="90">
        <v>45844</v>
      </c>
      <c r="C191">
        <v>6</v>
      </c>
      <c r="E191" s="90">
        <v>45478</v>
      </c>
      <c r="F191">
        <v>6</v>
      </c>
      <c r="H191" s="90">
        <v>45478</v>
      </c>
      <c r="I191">
        <v>6</v>
      </c>
      <c r="K191" s="90">
        <v>45113</v>
      </c>
      <c r="L191">
        <v>6</v>
      </c>
      <c r="N191" s="90">
        <v>45113</v>
      </c>
      <c r="O191">
        <v>6</v>
      </c>
      <c r="Q191" s="90">
        <v>45844</v>
      </c>
      <c r="R191">
        <v>7</v>
      </c>
    </row>
    <row r="192" spans="2:18" x14ac:dyDescent="0.3">
      <c r="B192" s="90">
        <v>45845</v>
      </c>
      <c r="C192">
        <v>6</v>
      </c>
      <c r="E192" s="90">
        <v>45479</v>
      </c>
      <c r="F192">
        <v>6</v>
      </c>
      <c r="H192" s="90">
        <v>45479</v>
      </c>
      <c r="I192">
        <v>6</v>
      </c>
      <c r="K192" s="90">
        <v>45114</v>
      </c>
      <c r="L192">
        <v>6</v>
      </c>
      <c r="N192" s="90">
        <v>45114</v>
      </c>
      <c r="O192">
        <v>6</v>
      </c>
      <c r="Q192" s="90">
        <v>45845</v>
      </c>
      <c r="R192">
        <v>7</v>
      </c>
    </row>
    <row r="193" spans="2:18" x14ac:dyDescent="0.3">
      <c r="B193" s="90">
        <v>45846</v>
      </c>
      <c r="C193">
        <v>6</v>
      </c>
      <c r="E193" s="90">
        <v>45480</v>
      </c>
      <c r="F193">
        <v>6</v>
      </c>
      <c r="H193" s="90">
        <v>45480</v>
      </c>
      <c r="I193">
        <v>6</v>
      </c>
      <c r="K193" s="90">
        <v>45115</v>
      </c>
      <c r="L193">
        <v>6</v>
      </c>
      <c r="N193" s="90">
        <v>45115</v>
      </c>
      <c r="O193">
        <v>6</v>
      </c>
      <c r="Q193" s="90">
        <v>45846</v>
      </c>
      <c r="R193">
        <v>7</v>
      </c>
    </row>
    <row r="194" spans="2:18" x14ac:dyDescent="0.3">
      <c r="B194" s="90">
        <v>45847</v>
      </c>
      <c r="C194">
        <v>6</v>
      </c>
      <c r="E194" s="90">
        <v>45481</v>
      </c>
      <c r="F194">
        <v>6</v>
      </c>
      <c r="H194" s="90">
        <v>45481</v>
      </c>
      <c r="I194">
        <v>6</v>
      </c>
      <c r="K194" s="90">
        <v>45116</v>
      </c>
      <c r="L194">
        <v>6</v>
      </c>
      <c r="N194" s="90">
        <v>45116</v>
      </c>
      <c r="O194">
        <v>6</v>
      </c>
      <c r="Q194" s="90">
        <v>45847</v>
      </c>
      <c r="R194">
        <v>7</v>
      </c>
    </row>
    <row r="195" spans="2:18" x14ac:dyDescent="0.3">
      <c r="B195" s="90">
        <v>45848</v>
      </c>
      <c r="C195">
        <v>6</v>
      </c>
      <c r="E195" s="90">
        <v>45482</v>
      </c>
      <c r="F195">
        <v>6</v>
      </c>
      <c r="H195" s="90">
        <v>45482</v>
      </c>
      <c r="I195">
        <v>6</v>
      </c>
      <c r="K195" s="90">
        <v>45117</v>
      </c>
      <c r="L195">
        <v>6</v>
      </c>
      <c r="N195" s="90">
        <v>45117</v>
      </c>
      <c r="O195">
        <v>6</v>
      </c>
      <c r="Q195" s="90">
        <v>45848</v>
      </c>
      <c r="R195">
        <v>7</v>
      </c>
    </row>
    <row r="196" spans="2:18" x14ac:dyDescent="0.3">
      <c r="B196" s="90">
        <v>45849</v>
      </c>
      <c r="C196">
        <v>6</v>
      </c>
      <c r="E196" s="90">
        <v>45483</v>
      </c>
      <c r="F196">
        <v>6</v>
      </c>
      <c r="H196" s="90">
        <v>45483</v>
      </c>
      <c r="I196">
        <v>6</v>
      </c>
      <c r="K196" s="90">
        <v>45118</v>
      </c>
      <c r="L196">
        <v>6</v>
      </c>
      <c r="N196" s="90">
        <v>45118</v>
      </c>
      <c r="O196">
        <v>6</v>
      </c>
      <c r="Q196" s="90">
        <v>45849</v>
      </c>
      <c r="R196">
        <v>7</v>
      </c>
    </row>
    <row r="197" spans="2:18" x14ac:dyDescent="0.3">
      <c r="B197" s="90">
        <v>45850</v>
      </c>
      <c r="C197">
        <v>6</v>
      </c>
      <c r="E197" s="90">
        <v>45484</v>
      </c>
      <c r="F197">
        <v>6</v>
      </c>
      <c r="H197" s="90">
        <v>45484</v>
      </c>
      <c r="I197">
        <v>6</v>
      </c>
      <c r="K197" s="90">
        <v>45119</v>
      </c>
      <c r="L197">
        <v>6</v>
      </c>
      <c r="N197" s="90">
        <v>45119</v>
      </c>
      <c r="O197">
        <v>6</v>
      </c>
      <c r="Q197" s="90">
        <v>45850</v>
      </c>
      <c r="R197">
        <v>7</v>
      </c>
    </row>
    <row r="198" spans="2:18" x14ac:dyDescent="0.3">
      <c r="B198" s="90">
        <v>45851</v>
      </c>
      <c r="C198">
        <v>6</v>
      </c>
      <c r="E198" s="90">
        <v>45485</v>
      </c>
      <c r="F198">
        <v>6</v>
      </c>
      <c r="H198" s="90">
        <v>45485</v>
      </c>
      <c r="I198">
        <v>6</v>
      </c>
      <c r="K198" s="90">
        <v>45120</v>
      </c>
      <c r="L198">
        <v>6</v>
      </c>
      <c r="N198" s="90">
        <v>45120</v>
      </c>
      <c r="O198">
        <v>6</v>
      </c>
      <c r="Q198" s="90">
        <v>45851</v>
      </c>
      <c r="R198">
        <v>7</v>
      </c>
    </row>
    <row r="199" spans="2:18" x14ac:dyDescent="0.3">
      <c r="B199" s="90">
        <v>45852</v>
      </c>
      <c r="C199">
        <v>6</v>
      </c>
      <c r="E199" s="90">
        <v>45486</v>
      </c>
      <c r="F199">
        <v>6</v>
      </c>
      <c r="H199" s="90">
        <v>45486</v>
      </c>
      <c r="I199">
        <v>6</v>
      </c>
      <c r="K199" s="90">
        <v>45121</v>
      </c>
      <c r="L199">
        <v>6</v>
      </c>
      <c r="N199" s="90">
        <v>45121</v>
      </c>
      <c r="O199">
        <v>6</v>
      </c>
      <c r="Q199" s="90">
        <v>45852</v>
      </c>
      <c r="R199">
        <v>7</v>
      </c>
    </row>
    <row r="200" spans="2:18" x14ac:dyDescent="0.3">
      <c r="B200" s="90">
        <v>45853</v>
      </c>
      <c r="C200">
        <v>6</v>
      </c>
      <c r="E200" s="90">
        <v>45487</v>
      </c>
      <c r="F200">
        <v>6</v>
      </c>
      <c r="H200" s="90">
        <v>45487</v>
      </c>
      <c r="I200">
        <v>6</v>
      </c>
      <c r="K200" s="90">
        <v>45122</v>
      </c>
      <c r="L200">
        <v>6</v>
      </c>
      <c r="N200" s="90">
        <v>45122</v>
      </c>
      <c r="O200">
        <v>6</v>
      </c>
      <c r="Q200" s="90">
        <v>45853</v>
      </c>
      <c r="R200">
        <v>7</v>
      </c>
    </row>
    <row r="201" spans="2:18" x14ac:dyDescent="0.3">
      <c r="B201" s="90">
        <v>45854</v>
      </c>
      <c r="C201">
        <v>6</v>
      </c>
      <c r="E201" s="90">
        <v>45488</v>
      </c>
      <c r="F201">
        <v>6</v>
      </c>
      <c r="H201" s="90">
        <v>45488</v>
      </c>
      <c r="I201">
        <v>6</v>
      </c>
      <c r="K201" s="90">
        <v>45123</v>
      </c>
      <c r="L201">
        <v>6</v>
      </c>
      <c r="N201" s="90">
        <v>45123</v>
      </c>
      <c r="O201">
        <v>6</v>
      </c>
      <c r="Q201" s="90">
        <v>45854</v>
      </c>
      <c r="R201">
        <v>7</v>
      </c>
    </row>
    <row r="202" spans="2:18" x14ac:dyDescent="0.3">
      <c r="B202" s="90">
        <v>45855</v>
      </c>
      <c r="C202">
        <v>6</v>
      </c>
      <c r="E202" s="90">
        <v>45489</v>
      </c>
      <c r="F202">
        <v>6</v>
      </c>
      <c r="H202" s="90">
        <v>45489</v>
      </c>
      <c r="I202">
        <v>6</v>
      </c>
      <c r="K202" s="90">
        <v>45124</v>
      </c>
      <c r="L202">
        <v>6</v>
      </c>
      <c r="N202" s="90">
        <v>45124</v>
      </c>
      <c r="O202">
        <v>6</v>
      </c>
      <c r="Q202" s="90">
        <v>45855</v>
      </c>
      <c r="R202">
        <v>7</v>
      </c>
    </row>
    <row r="203" spans="2:18" x14ac:dyDescent="0.3">
      <c r="B203" s="90">
        <v>45856</v>
      </c>
      <c r="C203">
        <v>6</v>
      </c>
      <c r="E203" s="90">
        <v>45490</v>
      </c>
      <c r="F203">
        <v>6</v>
      </c>
      <c r="H203" s="90">
        <v>45490</v>
      </c>
      <c r="I203">
        <v>6</v>
      </c>
      <c r="K203" s="90">
        <v>45125</v>
      </c>
      <c r="L203">
        <v>6</v>
      </c>
      <c r="N203" s="90">
        <v>45125</v>
      </c>
      <c r="O203">
        <v>6</v>
      </c>
      <c r="Q203" s="90">
        <v>45856</v>
      </c>
      <c r="R203">
        <v>7</v>
      </c>
    </row>
    <row r="204" spans="2:18" x14ac:dyDescent="0.3">
      <c r="B204" s="90">
        <v>45857</v>
      </c>
      <c r="C204">
        <v>6</v>
      </c>
      <c r="E204" s="90">
        <v>45491</v>
      </c>
      <c r="F204">
        <v>6</v>
      </c>
      <c r="H204" s="90">
        <v>45491</v>
      </c>
      <c r="I204">
        <v>6</v>
      </c>
      <c r="K204" s="90">
        <v>45126</v>
      </c>
      <c r="L204">
        <v>6</v>
      </c>
      <c r="N204" s="90">
        <v>45126</v>
      </c>
      <c r="O204">
        <v>6</v>
      </c>
      <c r="Q204" s="90">
        <v>45857</v>
      </c>
      <c r="R204">
        <v>7</v>
      </c>
    </row>
    <row r="205" spans="2:18" x14ac:dyDescent="0.3">
      <c r="B205" s="90">
        <v>45858</v>
      </c>
      <c r="C205">
        <v>6</v>
      </c>
      <c r="E205" s="90">
        <v>45492</v>
      </c>
      <c r="F205">
        <v>6</v>
      </c>
      <c r="H205" s="90">
        <v>45492</v>
      </c>
      <c r="I205">
        <v>6</v>
      </c>
      <c r="K205" s="90">
        <v>45127</v>
      </c>
      <c r="L205">
        <v>6</v>
      </c>
      <c r="N205" s="90">
        <v>45127</v>
      </c>
      <c r="O205">
        <v>6</v>
      </c>
      <c r="Q205" s="90">
        <v>45858</v>
      </c>
      <c r="R205">
        <v>7</v>
      </c>
    </row>
    <row r="206" spans="2:18" x14ac:dyDescent="0.3">
      <c r="B206" s="90">
        <v>45859</v>
      </c>
      <c r="C206">
        <v>6</v>
      </c>
      <c r="E206" s="90">
        <v>45493</v>
      </c>
      <c r="F206">
        <v>6</v>
      </c>
      <c r="H206" s="90">
        <v>45493</v>
      </c>
      <c r="I206">
        <v>6</v>
      </c>
      <c r="K206" s="90">
        <v>45128</v>
      </c>
      <c r="L206">
        <v>6</v>
      </c>
      <c r="N206" s="90">
        <v>45128</v>
      </c>
      <c r="O206">
        <v>6</v>
      </c>
      <c r="Q206" s="90">
        <v>45859</v>
      </c>
      <c r="R206">
        <v>7</v>
      </c>
    </row>
    <row r="207" spans="2:18" x14ac:dyDescent="0.3">
      <c r="B207" s="90">
        <v>45860</v>
      </c>
      <c r="C207">
        <v>6</v>
      </c>
      <c r="E207" s="90">
        <v>45494</v>
      </c>
      <c r="F207">
        <v>6</v>
      </c>
      <c r="H207" s="90">
        <v>45494</v>
      </c>
      <c r="I207">
        <v>6</v>
      </c>
      <c r="K207" s="90">
        <v>45129</v>
      </c>
      <c r="L207">
        <v>6</v>
      </c>
      <c r="N207" s="90">
        <v>45129</v>
      </c>
      <c r="O207">
        <v>6</v>
      </c>
      <c r="Q207" s="90">
        <v>45860</v>
      </c>
      <c r="R207">
        <v>7</v>
      </c>
    </row>
    <row r="208" spans="2:18" x14ac:dyDescent="0.3">
      <c r="B208" s="90">
        <v>45861</v>
      </c>
      <c r="C208">
        <v>6</v>
      </c>
      <c r="E208" s="90">
        <v>45495</v>
      </c>
      <c r="F208">
        <v>6</v>
      </c>
      <c r="H208" s="90">
        <v>45495</v>
      </c>
      <c r="I208">
        <v>6</v>
      </c>
      <c r="K208" s="90">
        <v>45130</v>
      </c>
      <c r="L208">
        <v>6</v>
      </c>
      <c r="N208" s="90">
        <v>45130</v>
      </c>
      <c r="O208">
        <v>6</v>
      </c>
      <c r="Q208" s="90">
        <v>45861</v>
      </c>
      <c r="R208">
        <v>7</v>
      </c>
    </row>
    <row r="209" spans="2:18" x14ac:dyDescent="0.3">
      <c r="B209" s="90">
        <v>45862</v>
      </c>
      <c r="C209">
        <v>6</v>
      </c>
      <c r="E209" s="90">
        <v>45496</v>
      </c>
      <c r="F209">
        <v>6</v>
      </c>
      <c r="H209" s="90">
        <v>45496</v>
      </c>
      <c r="I209">
        <v>6</v>
      </c>
      <c r="K209" s="90">
        <v>45131</v>
      </c>
      <c r="L209">
        <v>6</v>
      </c>
      <c r="N209" s="90">
        <v>45131</v>
      </c>
      <c r="O209">
        <v>6</v>
      </c>
      <c r="Q209" s="90">
        <v>45862</v>
      </c>
      <c r="R209">
        <v>7</v>
      </c>
    </row>
    <row r="210" spans="2:18" x14ac:dyDescent="0.3">
      <c r="B210" s="90">
        <v>45863</v>
      </c>
      <c r="C210">
        <v>6</v>
      </c>
      <c r="E210" s="90">
        <v>45497</v>
      </c>
      <c r="F210">
        <v>6</v>
      </c>
      <c r="H210" s="90">
        <v>45497</v>
      </c>
      <c r="I210">
        <v>6</v>
      </c>
      <c r="K210" s="90">
        <v>45132</v>
      </c>
      <c r="L210">
        <v>6</v>
      </c>
      <c r="N210" s="90">
        <v>45132</v>
      </c>
      <c r="O210">
        <v>6</v>
      </c>
      <c r="Q210" s="90">
        <v>45863</v>
      </c>
      <c r="R210">
        <v>7</v>
      </c>
    </row>
    <row r="211" spans="2:18" x14ac:dyDescent="0.3">
      <c r="B211" s="90">
        <v>45864</v>
      </c>
      <c r="C211">
        <v>6</v>
      </c>
      <c r="E211" s="90">
        <v>45498</v>
      </c>
      <c r="F211">
        <v>6</v>
      </c>
      <c r="H211" s="90">
        <v>45498</v>
      </c>
      <c r="I211">
        <v>6</v>
      </c>
      <c r="K211" s="90">
        <v>45133</v>
      </c>
      <c r="L211">
        <v>6</v>
      </c>
      <c r="N211" s="90">
        <v>45133</v>
      </c>
      <c r="O211">
        <v>6</v>
      </c>
      <c r="Q211" s="90">
        <v>45864</v>
      </c>
      <c r="R211">
        <v>7</v>
      </c>
    </row>
    <row r="212" spans="2:18" x14ac:dyDescent="0.3">
      <c r="B212" s="90">
        <v>45865</v>
      </c>
      <c r="C212">
        <v>6</v>
      </c>
      <c r="E212" s="90">
        <v>45499</v>
      </c>
      <c r="F212">
        <v>6</v>
      </c>
      <c r="H212" s="90">
        <v>45499</v>
      </c>
      <c r="I212">
        <v>6</v>
      </c>
      <c r="K212" s="90">
        <v>45134</v>
      </c>
      <c r="L212">
        <v>6</v>
      </c>
      <c r="N212" s="90">
        <v>45134</v>
      </c>
      <c r="O212">
        <v>6</v>
      </c>
      <c r="Q212" s="90">
        <v>45865</v>
      </c>
      <c r="R212">
        <v>7</v>
      </c>
    </row>
    <row r="213" spans="2:18" x14ac:dyDescent="0.3">
      <c r="B213" s="90">
        <v>45866</v>
      </c>
      <c r="C213">
        <v>6</v>
      </c>
      <c r="E213" s="90">
        <v>45500</v>
      </c>
      <c r="F213">
        <v>6</v>
      </c>
      <c r="H213" s="90">
        <v>45500</v>
      </c>
      <c r="I213">
        <v>6</v>
      </c>
      <c r="K213" s="90">
        <v>45135</v>
      </c>
      <c r="L213">
        <v>6</v>
      </c>
      <c r="N213" s="90">
        <v>45135</v>
      </c>
      <c r="O213">
        <v>6</v>
      </c>
      <c r="Q213" s="90">
        <v>45866</v>
      </c>
      <c r="R213">
        <v>7</v>
      </c>
    </row>
    <row r="214" spans="2:18" x14ac:dyDescent="0.3">
      <c r="B214" s="90">
        <v>45867</v>
      </c>
      <c r="C214">
        <v>6</v>
      </c>
      <c r="E214" s="90">
        <v>45501</v>
      </c>
      <c r="F214">
        <v>6</v>
      </c>
      <c r="H214" s="90">
        <v>45501</v>
      </c>
      <c r="I214">
        <v>6</v>
      </c>
      <c r="K214" s="90">
        <v>45136</v>
      </c>
      <c r="L214">
        <v>6</v>
      </c>
      <c r="N214" s="90">
        <v>45136</v>
      </c>
      <c r="O214">
        <v>6</v>
      </c>
      <c r="Q214" s="90">
        <v>45867</v>
      </c>
      <c r="R214">
        <v>7</v>
      </c>
    </row>
    <row r="215" spans="2:18" x14ac:dyDescent="0.3">
      <c r="B215" s="90">
        <v>45868</v>
      </c>
      <c r="C215">
        <v>6</v>
      </c>
      <c r="E215" s="90">
        <v>45502</v>
      </c>
      <c r="F215">
        <v>6</v>
      </c>
      <c r="H215" s="90">
        <v>45502</v>
      </c>
      <c r="I215">
        <v>6</v>
      </c>
      <c r="K215" s="90">
        <v>45137</v>
      </c>
      <c r="L215">
        <v>6</v>
      </c>
      <c r="N215" s="90">
        <v>45137</v>
      </c>
      <c r="O215">
        <v>6</v>
      </c>
      <c r="Q215" s="90">
        <v>45868</v>
      </c>
      <c r="R215">
        <v>7</v>
      </c>
    </row>
    <row r="216" spans="2:18" x14ac:dyDescent="0.3">
      <c r="B216" s="90">
        <v>45869</v>
      </c>
      <c r="C216">
        <v>6</v>
      </c>
      <c r="E216" s="90">
        <v>45503</v>
      </c>
      <c r="F216">
        <v>6</v>
      </c>
      <c r="H216" s="90">
        <v>45503</v>
      </c>
      <c r="I216">
        <v>6</v>
      </c>
      <c r="K216" s="90">
        <v>45138</v>
      </c>
      <c r="L216">
        <v>6</v>
      </c>
      <c r="N216" s="90">
        <v>45138</v>
      </c>
      <c r="O216">
        <v>6</v>
      </c>
      <c r="Q216" s="90">
        <v>45869</v>
      </c>
      <c r="R216">
        <v>7</v>
      </c>
    </row>
    <row r="217" spans="2:18" x14ac:dyDescent="0.3">
      <c r="B217" s="90">
        <v>45870</v>
      </c>
      <c r="C217">
        <v>5</v>
      </c>
      <c r="E217" s="90">
        <v>45504</v>
      </c>
      <c r="F217">
        <v>6</v>
      </c>
      <c r="H217" s="90">
        <v>45504</v>
      </c>
      <c r="I217">
        <v>6</v>
      </c>
      <c r="K217" s="90">
        <v>45139</v>
      </c>
      <c r="L217">
        <v>7</v>
      </c>
      <c r="N217" s="90">
        <v>45139</v>
      </c>
      <c r="O217">
        <v>5</v>
      </c>
      <c r="Q217" s="90">
        <v>45870</v>
      </c>
      <c r="R217">
        <v>8</v>
      </c>
    </row>
    <row r="218" spans="2:18" x14ac:dyDescent="0.3">
      <c r="B218" s="90">
        <v>45871</v>
      </c>
      <c r="C218">
        <v>5</v>
      </c>
      <c r="E218" s="90">
        <v>45505</v>
      </c>
      <c r="F218">
        <v>7</v>
      </c>
      <c r="H218" s="90">
        <v>45505</v>
      </c>
      <c r="I218">
        <v>5</v>
      </c>
      <c r="K218" s="90">
        <v>45140</v>
      </c>
      <c r="L218">
        <v>7</v>
      </c>
      <c r="N218" s="90">
        <v>45140</v>
      </c>
      <c r="O218">
        <v>5</v>
      </c>
      <c r="Q218" s="90">
        <v>45871</v>
      </c>
      <c r="R218">
        <v>8</v>
      </c>
    </row>
    <row r="219" spans="2:18" x14ac:dyDescent="0.3">
      <c r="B219" s="90">
        <v>45872</v>
      </c>
      <c r="C219">
        <v>5</v>
      </c>
      <c r="E219" s="90">
        <v>45506</v>
      </c>
      <c r="F219">
        <v>7</v>
      </c>
      <c r="H219" s="90">
        <v>45506</v>
      </c>
      <c r="I219">
        <v>5</v>
      </c>
      <c r="K219" s="90">
        <v>45141</v>
      </c>
      <c r="L219">
        <v>7</v>
      </c>
      <c r="N219" s="90">
        <v>45141</v>
      </c>
      <c r="O219">
        <v>5</v>
      </c>
      <c r="Q219" s="90">
        <v>45872</v>
      </c>
      <c r="R219">
        <v>8</v>
      </c>
    </row>
    <row r="220" spans="2:18" x14ac:dyDescent="0.3">
      <c r="B220" s="90">
        <v>45873</v>
      </c>
      <c r="C220">
        <v>5</v>
      </c>
      <c r="E220" s="90">
        <v>45507</v>
      </c>
      <c r="F220">
        <v>7</v>
      </c>
      <c r="H220" s="90">
        <v>45507</v>
      </c>
      <c r="I220">
        <v>5</v>
      </c>
      <c r="K220" s="90">
        <v>45142</v>
      </c>
      <c r="L220">
        <v>7</v>
      </c>
      <c r="N220" s="90">
        <v>45142</v>
      </c>
      <c r="O220">
        <v>5</v>
      </c>
      <c r="Q220" s="90">
        <v>45873</v>
      </c>
      <c r="R220">
        <v>8</v>
      </c>
    </row>
    <row r="221" spans="2:18" x14ac:dyDescent="0.3">
      <c r="B221" s="90">
        <v>45874</v>
      </c>
      <c r="C221">
        <v>5</v>
      </c>
      <c r="E221" s="90">
        <v>45508</v>
      </c>
      <c r="F221">
        <v>7</v>
      </c>
      <c r="H221" s="90">
        <v>45508</v>
      </c>
      <c r="I221">
        <v>5</v>
      </c>
      <c r="K221" s="90">
        <v>45143</v>
      </c>
      <c r="L221">
        <v>7</v>
      </c>
      <c r="N221" s="90">
        <v>45143</v>
      </c>
      <c r="O221">
        <v>5</v>
      </c>
      <c r="Q221" s="90">
        <v>45874</v>
      </c>
      <c r="R221">
        <v>8</v>
      </c>
    </row>
    <row r="222" spans="2:18" x14ac:dyDescent="0.3">
      <c r="B222" s="90">
        <v>45875</v>
      </c>
      <c r="C222">
        <v>5</v>
      </c>
      <c r="E222" s="90">
        <v>45509</v>
      </c>
      <c r="F222">
        <v>7</v>
      </c>
      <c r="H222" s="90">
        <v>45509</v>
      </c>
      <c r="I222">
        <v>5</v>
      </c>
      <c r="K222" s="90">
        <v>45144</v>
      </c>
      <c r="L222">
        <v>7</v>
      </c>
      <c r="N222" s="90">
        <v>45144</v>
      </c>
      <c r="O222">
        <v>5</v>
      </c>
      <c r="Q222" s="90">
        <v>45875</v>
      </c>
      <c r="R222">
        <v>8</v>
      </c>
    </row>
    <row r="223" spans="2:18" x14ac:dyDescent="0.3">
      <c r="B223" s="90">
        <v>45876</v>
      </c>
      <c r="C223">
        <v>5</v>
      </c>
      <c r="E223" s="90">
        <v>45510</v>
      </c>
      <c r="F223">
        <v>7</v>
      </c>
      <c r="H223" s="90">
        <v>45510</v>
      </c>
      <c r="I223">
        <v>5</v>
      </c>
      <c r="K223" s="90">
        <v>45145</v>
      </c>
      <c r="L223">
        <v>7</v>
      </c>
      <c r="N223" s="90">
        <v>45145</v>
      </c>
      <c r="O223">
        <v>5</v>
      </c>
      <c r="Q223" s="90">
        <v>45876</v>
      </c>
      <c r="R223">
        <v>8</v>
      </c>
    </row>
    <row r="224" spans="2:18" x14ac:dyDescent="0.3">
      <c r="B224" s="90">
        <v>45877</v>
      </c>
      <c r="C224">
        <v>5</v>
      </c>
      <c r="E224" s="90">
        <v>45511</v>
      </c>
      <c r="F224">
        <v>7</v>
      </c>
      <c r="H224" s="90">
        <v>45511</v>
      </c>
      <c r="I224">
        <v>5</v>
      </c>
      <c r="K224" s="90">
        <v>45146</v>
      </c>
      <c r="L224">
        <v>7</v>
      </c>
      <c r="N224" s="90">
        <v>45146</v>
      </c>
      <c r="O224">
        <v>5</v>
      </c>
      <c r="Q224" s="90">
        <v>45877</v>
      </c>
      <c r="R224">
        <v>8</v>
      </c>
    </row>
    <row r="225" spans="2:18" x14ac:dyDescent="0.3">
      <c r="B225" s="90">
        <v>45878</v>
      </c>
      <c r="C225">
        <v>5</v>
      </c>
      <c r="E225" s="90">
        <v>45512</v>
      </c>
      <c r="F225">
        <v>7</v>
      </c>
      <c r="H225" s="90">
        <v>45512</v>
      </c>
      <c r="I225">
        <v>5</v>
      </c>
      <c r="K225" s="90">
        <v>45147</v>
      </c>
      <c r="L225">
        <v>7</v>
      </c>
      <c r="N225" s="90">
        <v>45147</v>
      </c>
      <c r="O225">
        <v>5</v>
      </c>
      <c r="Q225" s="90">
        <v>45878</v>
      </c>
      <c r="R225">
        <v>8</v>
      </c>
    </row>
    <row r="226" spans="2:18" x14ac:dyDescent="0.3">
      <c r="B226" s="90">
        <v>45879</v>
      </c>
      <c r="C226">
        <v>5</v>
      </c>
      <c r="E226" s="90">
        <v>45513</v>
      </c>
      <c r="F226">
        <v>7</v>
      </c>
      <c r="H226" s="90">
        <v>45513</v>
      </c>
      <c r="I226">
        <v>5</v>
      </c>
      <c r="K226" s="90">
        <v>45148</v>
      </c>
      <c r="L226">
        <v>7</v>
      </c>
      <c r="N226" s="90">
        <v>45148</v>
      </c>
      <c r="O226">
        <v>5</v>
      </c>
      <c r="Q226" s="90">
        <v>45879</v>
      </c>
      <c r="R226">
        <v>8</v>
      </c>
    </row>
    <row r="227" spans="2:18" x14ac:dyDescent="0.3">
      <c r="B227" s="90">
        <v>45880</v>
      </c>
      <c r="C227">
        <v>5</v>
      </c>
      <c r="E227" s="90">
        <v>45514</v>
      </c>
      <c r="F227">
        <v>7</v>
      </c>
      <c r="H227" s="90">
        <v>45514</v>
      </c>
      <c r="I227">
        <v>5</v>
      </c>
      <c r="K227" s="90">
        <v>45149</v>
      </c>
      <c r="L227">
        <v>7</v>
      </c>
      <c r="N227" s="90">
        <v>45149</v>
      </c>
      <c r="O227">
        <v>5</v>
      </c>
      <c r="Q227" s="90">
        <v>45880</v>
      </c>
      <c r="R227">
        <v>8</v>
      </c>
    </row>
    <row r="228" spans="2:18" x14ac:dyDescent="0.3">
      <c r="B228" s="90">
        <v>45881</v>
      </c>
      <c r="C228">
        <v>5</v>
      </c>
      <c r="E228" s="90">
        <v>45515</v>
      </c>
      <c r="F228">
        <v>7</v>
      </c>
      <c r="H228" s="90">
        <v>45515</v>
      </c>
      <c r="I228">
        <v>5</v>
      </c>
      <c r="K228" s="90">
        <v>45150</v>
      </c>
      <c r="L228">
        <v>7</v>
      </c>
      <c r="N228" s="90">
        <v>45150</v>
      </c>
      <c r="O228">
        <v>5</v>
      </c>
      <c r="Q228" s="90">
        <v>45881</v>
      </c>
      <c r="R228">
        <v>8</v>
      </c>
    </row>
    <row r="229" spans="2:18" x14ac:dyDescent="0.3">
      <c r="B229" s="90">
        <v>45882</v>
      </c>
      <c r="C229">
        <v>5</v>
      </c>
      <c r="E229" s="90">
        <v>45516</v>
      </c>
      <c r="F229">
        <v>7</v>
      </c>
      <c r="H229" s="90">
        <v>45516</v>
      </c>
      <c r="I229">
        <v>5</v>
      </c>
      <c r="K229" s="90">
        <v>45151</v>
      </c>
      <c r="L229">
        <v>7</v>
      </c>
      <c r="N229" s="90">
        <v>45151</v>
      </c>
      <c r="O229">
        <v>5</v>
      </c>
      <c r="Q229" s="90">
        <v>45882</v>
      </c>
      <c r="R229">
        <v>8</v>
      </c>
    </row>
    <row r="230" spans="2:18" x14ac:dyDescent="0.3">
      <c r="B230" s="90">
        <v>45883</v>
      </c>
      <c r="C230">
        <v>5</v>
      </c>
      <c r="E230" s="90">
        <v>45517</v>
      </c>
      <c r="F230">
        <v>7</v>
      </c>
      <c r="H230" s="90">
        <v>45517</v>
      </c>
      <c r="I230">
        <v>5</v>
      </c>
      <c r="K230" s="90">
        <v>45152</v>
      </c>
      <c r="L230">
        <v>7</v>
      </c>
      <c r="N230" s="90">
        <v>45152</v>
      </c>
      <c r="O230">
        <v>5</v>
      </c>
      <c r="Q230" s="90">
        <v>45883</v>
      </c>
      <c r="R230">
        <v>8</v>
      </c>
    </row>
    <row r="231" spans="2:18" x14ac:dyDescent="0.3">
      <c r="B231" s="90">
        <v>45884</v>
      </c>
      <c r="C231">
        <v>5</v>
      </c>
      <c r="E231" s="90">
        <v>45518</v>
      </c>
      <c r="F231">
        <v>7</v>
      </c>
      <c r="H231" s="90">
        <v>45518</v>
      </c>
      <c r="I231">
        <v>5</v>
      </c>
      <c r="K231" s="90">
        <v>45153</v>
      </c>
      <c r="L231">
        <v>7</v>
      </c>
      <c r="N231" s="90">
        <v>45153</v>
      </c>
      <c r="O231">
        <v>5</v>
      </c>
      <c r="Q231" s="90">
        <v>45884</v>
      </c>
      <c r="R231">
        <v>8</v>
      </c>
    </row>
    <row r="232" spans="2:18" x14ac:dyDescent="0.3">
      <c r="B232" s="90">
        <v>45885</v>
      </c>
      <c r="C232">
        <v>5</v>
      </c>
      <c r="E232" s="90">
        <v>45519</v>
      </c>
      <c r="F232">
        <v>7</v>
      </c>
      <c r="H232" s="90">
        <v>45519</v>
      </c>
      <c r="I232">
        <v>5</v>
      </c>
      <c r="K232" s="90">
        <v>45154</v>
      </c>
      <c r="L232">
        <v>7</v>
      </c>
      <c r="N232" s="90">
        <v>45154</v>
      </c>
      <c r="O232">
        <v>5</v>
      </c>
      <c r="Q232" s="90">
        <v>45885</v>
      </c>
      <c r="R232">
        <v>8</v>
      </c>
    </row>
    <row r="233" spans="2:18" x14ac:dyDescent="0.3">
      <c r="B233" s="90">
        <v>45886</v>
      </c>
      <c r="C233">
        <v>5</v>
      </c>
      <c r="E233" s="90">
        <v>45520</v>
      </c>
      <c r="F233">
        <v>7</v>
      </c>
      <c r="H233" s="90">
        <v>45520</v>
      </c>
      <c r="I233">
        <v>5</v>
      </c>
      <c r="K233" s="90">
        <v>45155</v>
      </c>
      <c r="L233">
        <v>7</v>
      </c>
      <c r="N233" s="90">
        <v>45155</v>
      </c>
      <c r="O233">
        <v>5</v>
      </c>
      <c r="Q233" s="90">
        <v>45886</v>
      </c>
      <c r="R233">
        <v>8</v>
      </c>
    </row>
    <row r="234" spans="2:18" x14ac:dyDescent="0.3">
      <c r="B234" s="90">
        <v>45887</v>
      </c>
      <c r="C234">
        <v>5</v>
      </c>
      <c r="E234" s="90">
        <v>45521</v>
      </c>
      <c r="F234">
        <v>7</v>
      </c>
      <c r="H234" s="90">
        <v>45521</v>
      </c>
      <c r="I234">
        <v>5</v>
      </c>
      <c r="K234" s="90">
        <v>45156</v>
      </c>
      <c r="L234">
        <v>7</v>
      </c>
      <c r="N234" s="90">
        <v>45156</v>
      </c>
      <c r="O234">
        <v>5</v>
      </c>
      <c r="Q234" s="90">
        <v>45887</v>
      </c>
      <c r="R234">
        <v>8</v>
      </c>
    </row>
    <row r="235" spans="2:18" x14ac:dyDescent="0.3">
      <c r="B235" s="90">
        <v>45888</v>
      </c>
      <c r="C235">
        <v>5</v>
      </c>
      <c r="E235" s="90">
        <v>45522</v>
      </c>
      <c r="F235">
        <v>7</v>
      </c>
      <c r="H235" s="90">
        <v>45522</v>
      </c>
      <c r="I235">
        <v>5</v>
      </c>
      <c r="K235" s="90">
        <v>45157</v>
      </c>
      <c r="L235">
        <v>7</v>
      </c>
      <c r="N235" s="90">
        <v>45157</v>
      </c>
      <c r="O235">
        <v>5</v>
      </c>
      <c r="Q235" s="90">
        <v>45888</v>
      </c>
      <c r="R235">
        <v>8</v>
      </c>
    </row>
    <row r="236" spans="2:18" x14ac:dyDescent="0.3">
      <c r="B236" s="90">
        <v>45889</v>
      </c>
      <c r="C236">
        <v>5</v>
      </c>
      <c r="E236" s="90">
        <v>45523</v>
      </c>
      <c r="F236">
        <v>7</v>
      </c>
      <c r="H236" s="90">
        <v>45523</v>
      </c>
      <c r="I236">
        <v>5</v>
      </c>
      <c r="K236" s="90">
        <v>45158</v>
      </c>
      <c r="L236">
        <v>7</v>
      </c>
      <c r="N236" s="90">
        <v>45158</v>
      </c>
      <c r="O236">
        <v>5</v>
      </c>
      <c r="Q236" s="90">
        <v>45889</v>
      </c>
      <c r="R236">
        <v>8</v>
      </c>
    </row>
    <row r="237" spans="2:18" x14ac:dyDescent="0.3">
      <c r="B237" s="90">
        <v>45890</v>
      </c>
      <c r="C237">
        <v>5</v>
      </c>
      <c r="E237" s="90">
        <v>45524</v>
      </c>
      <c r="F237">
        <v>7</v>
      </c>
      <c r="H237" s="90">
        <v>45524</v>
      </c>
      <c r="I237">
        <v>5</v>
      </c>
      <c r="K237" s="90">
        <v>45159</v>
      </c>
      <c r="L237">
        <v>7</v>
      </c>
      <c r="N237" s="90">
        <v>45159</v>
      </c>
      <c r="O237">
        <v>5</v>
      </c>
      <c r="Q237" s="90">
        <v>45890</v>
      </c>
      <c r="R237">
        <v>8</v>
      </c>
    </row>
    <row r="238" spans="2:18" x14ac:dyDescent="0.3">
      <c r="B238" s="90">
        <v>45891</v>
      </c>
      <c r="C238">
        <v>5</v>
      </c>
      <c r="E238" s="90">
        <v>45525</v>
      </c>
      <c r="F238">
        <v>7</v>
      </c>
      <c r="H238" s="90">
        <v>45525</v>
      </c>
      <c r="I238">
        <v>5</v>
      </c>
      <c r="K238" s="90">
        <v>45160</v>
      </c>
      <c r="L238">
        <v>7</v>
      </c>
      <c r="N238" s="90">
        <v>45160</v>
      </c>
      <c r="O238">
        <v>5</v>
      </c>
      <c r="Q238" s="90">
        <v>45891</v>
      </c>
      <c r="R238">
        <v>8</v>
      </c>
    </row>
    <row r="239" spans="2:18" x14ac:dyDescent="0.3">
      <c r="B239" s="90">
        <v>45892</v>
      </c>
      <c r="C239">
        <v>5</v>
      </c>
      <c r="E239" s="90">
        <v>45526</v>
      </c>
      <c r="F239">
        <v>7</v>
      </c>
      <c r="H239" s="90">
        <v>45526</v>
      </c>
      <c r="I239">
        <v>5</v>
      </c>
      <c r="K239" s="90">
        <v>45161</v>
      </c>
      <c r="L239">
        <v>7</v>
      </c>
      <c r="N239" s="90">
        <v>45161</v>
      </c>
      <c r="O239">
        <v>5</v>
      </c>
      <c r="Q239" s="90">
        <v>45892</v>
      </c>
      <c r="R239">
        <v>8</v>
      </c>
    </row>
    <row r="240" spans="2:18" x14ac:dyDescent="0.3">
      <c r="B240" s="90">
        <v>45893</v>
      </c>
      <c r="C240">
        <v>5</v>
      </c>
      <c r="E240" s="90">
        <v>45527</v>
      </c>
      <c r="F240">
        <v>7</v>
      </c>
      <c r="H240" s="90">
        <v>45527</v>
      </c>
      <c r="I240">
        <v>5</v>
      </c>
      <c r="K240" s="90">
        <v>45162</v>
      </c>
      <c r="L240">
        <v>7</v>
      </c>
      <c r="N240" s="90">
        <v>45162</v>
      </c>
      <c r="O240">
        <v>5</v>
      </c>
      <c r="Q240" s="90">
        <v>45893</v>
      </c>
      <c r="R240">
        <v>8</v>
      </c>
    </row>
    <row r="241" spans="2:18" x14ac:dyDescent="0.3">
      <c r="B241" s="90">
        <v>45894</v>
      </c>
      <c r="C241">
        <v>5</v>
      </c>
      <c r="E241" s="90">
        <v>45528</v>
      </c>
      <c r="F241">
        <v>7</v>
      </c>
      <c r="H241" s="90">
        <v>45528</v>
      </c>
      <c r="I241">
        <v>5</v>
      </c>
      <c r="K241" s="90">
        <v>45163</v>
      </c>
      <c r="L241">
        <v>7</v>
      </c>
      <c r="N241" s="90">
        <v>45163</v>
      </c>
      <c r="O241">
        <v>5</v>
      </c>
      <c r="Q241" s="90">
        <v>45894</v>
      </c>
      <c r="R241">
        <v>8</v>
      </c>
    </row>
    <row r="242" spans="2:18" x14ac:dyDescent="0.3">
      <c r="B242" s="90">
        <v>45895</v>
      </c>
      <c r="C242">
        <v>5</v>
      </c>
      <c r="E242" s="90">
        <v>45529</v>
      </c>
      <c r="F242">
        <v>7</v>
      </c>
      <c r="H242" s="90">
        <v>45529</v>
      </c>
      <c r="I242">
        <v>5</v>
      </c>
      <c r="K242" s="90">
        <v>45164</v>
      </c>
      <c r="L242">
        <v>7</v>
      </c>
      <c r="N242" s="90">
        <v>45164</v>
      </c>
      <c r="O242">
        <v>5</v>
      </c>
      <c r="Q242" s="90">
        <v>45895</v>
      </c>
      <c r="R242">
        <v>8</v>
      </c>
    </row>
    <row r="243" spans="2:18" x14ac:dyDescent="0.3">
      <c r="B243" s="90">
        <v>45896</v>
      </c>
      <c r="C243">
        <v>5</v>
      </c>
      <c r="E243" s="90">
        <v>45530</v>
      </c>
      <c r="F243">
        <v>7</v>
      </c>
      <c r="H243" s="90">
        <v>45530</v>
      </c>
      <c r="I243">
        <v>5</v>
      </c>
      <c r="K243" s="90">
        <v>45165</v>
      </c>
      <c r="L243">
        <v>7</v>
      </c>
      <c r="N243" s="90">
        <v>45165</v>
      </c>
      <c r="O243">
        <v>5</v>
      </c>
      <c r="Q243" s="90">
        <v>45896</v>
      </c>
      <c r="R243">
        <v>8</v>
      </c>
    </row>
    <row r="244" spans="2:18" x14ac:dyDescent="0.3">
      <c r="B244" s="90">
        <v>45897</v>
      </c>
      <c r="C244">
        <v>5</v>
      </c>
      <c r="E244" s="90">
        <v>45531</v>
      </c>
      <c r="F244">
        <v>7</v>
      </c>
      <c r="H244" s="90">
        <v>45531</v>
      </c>
      <c r="I244">
        <v>5</v>
      </c>
      <c r="K244" s="90">
        <v>45166</v>
      </c>
      <c r="L244">
        <v>7</v>
      </c>
      <c r="N244" s="90">
        <v>45166</v>
      </c>
      <c r="O244">
        <v>5</v>
      </c>
      <c r="Q244" s="90">
        <v>45897</v>
      </c>
      <c r="R244">
        <v>8</v>
      </c>
    </row>
    <row r="245" spans="2:18" x14ac:dyDescent="0.3">
      <c r="B245" s="90">
        <v>45898</v>
      </c>
      <c r="C245">
        <v>5</v>
      </c>
      <c r="E245" s="90">
        <v>45532</v>
      </c>
      <c r="F245">
        <v>7</v>
      </c>
      <c r="H245" s="90">
        <v>45532</v>
      </c>
      <c r="I245">
        <v>5</v>
      </c>
      <c r="K245" s="90">
        <v>45167</v>
      </c>
      <c r="L245">
        <v>7</v>
      </c>
      <c r="N245" s="90">
        <v>45167</v>
      </c>
      <c r="O245">
        <v>5</v>
      </c>
      <c r="Q245" s="90">
        <v>45898</v>
      </c>
      <c r="R245">
        <v>8</v>
      </c>
    </row>
    <row r="246" spans="2:18" x14ac:dyDescent="0.3">
      <c r="B246" s="90">
        <v>45899</v>
      </c>
      <c r="C246">
        <v>5</v>
      </c>
      <c r="E246" s="90">
        <v>45533</v>
      </c>
      <c r="F246">
        <v>7</v>
      </c>
      <c r="H246" s="90">
        <v>45533</v>
      </c>
      <c r="I246">
        <v>5</v>
      </c>
      <c r="K246" s="90">
        <v>45168</v>
      </c>
      <c r="L246">
        <v>7</v>
      </c>
      <c r="N246" s="90">
        <v>45168</v>
      </c>
      <c r="O246">
        <v>5</v>
      </c>
      <c r="Q246" s="90">
        <v>45899</v>
      </c>
      <c r="R246">
        <v>8</v>
      </c>
    </row>
    <row r="247" spans="2:18" x14ac:dyDescent="0.3">
      <c r="B247" s="90">
        <v>45900</v>
      </c>
      <c r="C247">
        <v>5</v>
      </c>
      <c r="E247" s="90">
        <v>45534</v>
      </c>
      <c r="F247">
        <v>7</v>
      </c>
      <c r="H247" s="90">
        <v>45534</v>
      </c>
      <c r="I247">
        <v>5</v>
      </c>
      <c r="K247" s="90">
        <v>45169</v>
      </c>
      <c r="L247">
        <v>7</v>
      </c>
      <c r="N247" s="90">
        <v>45169</v>
      </c>
      <c r="O247">
        <v>5</v>
      </c>
      <c r="Q247" s="90">
        <v>45900</v>
      </c>
      <c r="R247">
        <v>8</v>
      </c>
    </row>
    <row r="248" spans="2:18" x14ac:dyDescent="0.3">
      <c r="B248" s="90">
        <v>45901</v>
      </c>
      <c r="C248">
        <v>4</v>
      </c>
      <c r="E248" s="90">
        <v>45535</v>
      </c>
      <c r="F248">
        <v>7</v>
      </c>
      <c r="H248" s="90">
        <v>45535</v>
      </c>
      <c r="I248">
        <v>5</v>
      </c>
      <c r="K248" s="90">
        <v>45170</v>
      </c>
      <c r="L248">
        <v>8</v>
      </c>
      <c r="N248" s="90">
        <v>45170</v>
      </c>
      <c r="O248">
        <v>4</v>
      </c>
      <c r="Q248" s="90">
        <v>45901</v>
      </c>
      <c r="R248">
        <v>9</v>
      </c>
    </row>
    <row r="249" spans="2:18" x14ac:dyDescent="0.3">
      <c r="B249" s="90">
        <v>45902</v>
      </c>
      <c r="C249">
        <v>4</v>
      </c>
      <c r="E249" s="90">
        <v>45536</v>
      </c>
      <c r="F249">
        <v>8</v>
      </c>
      <c r="H249" s="90">
        <v>45536</v>
      </c>
      <c r="I249">
        <v>4</v>
      </c>
      <c r="K249" s="90">
        <v>45171</v>
      </c>
      <c r="L249">
        <v>8</v>
      </c>
      <c r="N249" s="90">
        <v>45171</v>
      </c>
      <c r="O249">
        <v>4</v>
      </c>
      <c r="Q249" s="90">
        <v>45902</v>
      </c>
      <c r="R249">
        <v>9</v>
      </c>
    </row>
    <row r="250" spans="2:18" x14ac:dyDescent="0.3">
      <c r="B250" s="90">
        <v>45903</v>
      </c>
      <c r="C250">
        <v>4</v>
      </c>
      <c r="E250" s="90">
        <v>45537</v>
      </c>
      <c r="F250">
        <v>8</v>
      </c>
      <c r="H250" s="90">
        <v>45537</v>
      </c>
      <c r="I250">
        <v>4</v>
      </c>
      <c r="K250" s="90">
        <v>45172</v>
      </c>
      <c r="L250">
        <v>8</v>
      </c>
      <c r="N250" s="90">
        <v>45172</v>
      </c>
      <c r="O250">
        <v>4</v>
      </c>
      <c r="Q250" s="90">
        <v>45903</v>
      </c>
      <c r="R250">
        <v>9</v>
      </c>
    </row>
    <row r="251" spans="2:18" x14ac:dyDescent="0.3">
      <c r="B251" s="90">
        <v>45904</v>
      </c>
      <c r="C251">
        <v>4</v>
      </c>
      <c r="E251" s="90">
        <v>45538</v>
      </c>
      <c r="F251">
        <v>8</v>
      </c>
      <c r="H251" s="90">
        <v>45538</v>
      </c>
      <c r="I251">
        <v>4</v>
      </c>
      <c r="K251" s="90">
        <v>45173</v>
      </c>
      <c r="L251">
        <v>8</v>
      </c>
      <c r="N251" s="90">
        <v>45173</v>
      </c>
      <c r="O251">
        <v>4</v>
      </c>
      <c r="Q251" s="90">
        <v>45904</v>
      </c>
      <c r="R251">
        <v>9</v>
      </c>
    </row>
    <row r="252" spans="2:18" x14ac:dyDescent="0.3">
      <c r="B252" s="90">
        <v>45905</v>
      </c>
      <c r="C252">
        <v>4</v>
      </c>
      <c r="E252" s="90">
        <v>45539</v>
      </c>
      <c r="F252">
        <v>8</v>
      </c>
      <c r="H252" s="90">
        <v>45539</v>
      </c>
      <c r="I252">
        <v>4</v>
      </c>
      <c r="K252" s="90">
        <v>45174</v>
      </c>
      <c r="L252">
        <v>8</v>
      </c>
      <c r="N252" s="90">
        <v>45174</v>
      </c>
      <c r="O252">
        <v>4</v>
      </c>
      <c r="Q252" s="90">
        <v>45905</v>
      </c>
      <c r="R252">
        <v>9</v>
      </c>
    </row>
    <row r="253" spans="2:18" x14ac:dyDescent="0.3">
      <c r="B253" s="90">
        <v>45906</v>
      </c>
      <c r="C253">
        <v>4</v>
      </c>
      <c r="E253" s="90">
        <v>45540</v>
      </c>
      <c r="F253">
        <v>8</v>
      </c>
      <c r="H253" s="90">
        <v>45540</v>
      </c>
      <c r="I253">
        <v>4</v>
      </c>
      <c r="K253" s="90">
        <v>45175</v>
      </c>
      <c r="L253">
        <v>8</v>
      </c>
      <c r="N253" s="90">
        <v>45175</v>
      </c>
      <c r="O253">
        <v>4</v>
      </c>
      <c r="Q253" s="90">
        <v>45906</v>
      </c>
      <c r="R253">
        <v>9</v>
      </c>
    </row>
    <row r="254" spans="2:18" x14ac:dyDescent="0.3">
      <c r="B254" s="90">
        <v>45907</v>
      </c>
      <c r="C254">
        <v>4</v>
      </c>
      <c r="E254" s="90">
        <v>45541</v>
      </c>
      <c r="F254">
        <v>8</v>
      </c>
      <c r="H254" s="90">
        <v>45541</v>
      </c>
      <c r="I254">
        <v>4</v>
      </c>
      <c r="K254" s="90">
        <v>45176</v>
      </c>
      <c r="L254">
        <v>8</v>
      </c>
      <c r="N254" s="90">
        <v>45176</v>
      </c>
      <c r="O254">
        <v>4</v>
      </c>
      <c r="Q254" s="90">
        <v>45907</v>
      </c>
      <c r="R254">
        <v>9</v>
      </c>
    </row>
    <row r="255" spans="2:18" x14ac:dyDescent="0.3">
      <c r="B255" s="90">
        <v>45908</v>
      </c>
      <c r="C255">
        <v>4</v>
      </c>
      <c r="E255" s="90">
        <v>45542</v>
      </c>
      <c r="F255">
        <v>8</v>
      </c>
      <c r="H255" s="90">
        <v>45542</v>
      </c>
      <c r="I255">
        <v>4</v>
      </c>
      <c r="K255" s="90">
        <v>45177</v>
      </c>
      <c r="L255">
        <v>8</v>
      </c>
      <c r="N255" s="90">
        <v>45177</v>
      </c>
      <c r="O255">
        <v>4</v>
      </c>
      <c r="Q255" s="90">
        <v>45908</v>
      </c>
      <c r="R255">
        <v>9</v>
      </c>
    </row>
    <row r="256" spans="2:18" x14ac:dyDescent="0.3">
      <c r="B256" s="90">
        <v>45909</v>
      </c>
      <c r="C256">
        <v>4</v>
      </c>
      <c r="E256" s="90">
        <v>45543</v>
      </c>
      <c r="F256">
        <v>8</v>
      </c>
      <c r="H256" s="90">
        <v>45543</v>
      </c>
      <c r="I256">
        <v>4</v>
      </c>
      <c r="K256" s="90">
        <v>45178</v>
      </c>
      <c r="L256">
        <v>8</v>
      </c>
      <c r="N256" s="90">
        <v>45178</v>
      </c>
      <c r="O256">
        <v>4</v>
      </c>
      <c r="Q256" s="90">
        <v>45909</v>
      </c>
      <c r="R256">
        <v>9</v>
      </c>
    </row>
    <row r="257" spans="2:18" x14ac:dyDescent="0.3">
      <c r="B257" s="90">
        <v>45910</v>
      </c>
      <c r="C257">
        <v>4</v>
      </c>
      <c r="E257" s="90">
        <v>45544</v>
      </c>
      <c r="F257">
        <v>8</v>
      </c>
      <c r="H257" s="90">
        <v>45544</v>
      </c>
      <c r="I257">
        <v>4</v>
      </c>
      <c r="K257" s="90">
        <v>45179</v>
      </c>
      <c r="L257">
        <v>8</v>
      </c>
      <c r="N257" s="90">
        <v>45179</v>
      </c>
      <c r="O257">
        <v>4</v>
      </c>
      <c r="Q257" s="90">
        <v>45910</v>
      </c>
      <c r="R257">
        <v>9</v>
      </c>
    </row>
    <row r="258" spans="2:18" x14ac:dyDescent="0.3">
      <c r="B258" s="90">
        <v>45911</v>
      </c>
      <c r="C258">
        <v>4</v>
      </c>
      <c r="E258" s="90">
        <v>45545</v>
      </c>
      <c r="F258">
        <v>8</v>
      </c>
      <c r="H258" s="90">
        <v>45545</v>
      </c>
      <c r="I258">
        <v>4</v>
      </c>
      <c r="K258" s="90">
        <v>45180</v>
      </c>
      <c r="L258">
        <v>8</v>
      </c>
      <c r="N258" s="90">
        <v>45180</v>
      </c>
      <c r="O258">
        <v>4</v>
      </c>
      <c r="Q258" s="90">
        <v>45911</v>
      </c>
      <c r="R258">
        <v>9</v>
      </c>
    </row>
    <row r="259" spans="2:18" x14ac:dyDescent="0.3">
      <c r="B259" s="90">
        <v>45912</v>
      </c>
      <c r="C259">
        <v>4</v>
      </c>
      <c r="E259" s="90">
        <v>45546</v>
      </c>
      <c r="F259">
        <v>8</v>
      </c>
      <c r="H259" s="90">
        <v>45546</v>
      </c>
      <c r="I259">
        <v>4</v>
      </c>
      <c r="K259" s="90">
        <v>45181</v>
      </c>
      <c r="L259">
        <v>8</v>
      </c>
      <c r="N259" s="90">
        <v>45181</v>
      </c>
      <c r="O259">
        <v>4</v>
      </c>
      <c r="Q259" s="90">
        <v>45912</v>
      </c>
      <c r="R259">
        <v>9</v>
      </c>
    </row>
    <row r="260" spans="2:18" x14ac:dyDescent="0.3">
      <c r="B260" s="90">
        <v>45913</v>
      </c>
      <c r="C260">
        <v>4</v>
      </c>
      <c r="E260" s="90">
        <v>45547</v>
      </c>
      <c r="F260">
        <v>8</v>
      </c>
      <c r="H260" s="90">
        <v>45547</v>
      </c>
      <c r="I260">
        <v>4</v>
      </c>
      <c r="K260" s="90">
        <v>45182</v>
      </c>
      <c r="L260">
        <v>8</v>
      </c>
      <c r="N260" s="90">
        <v>45182</v>
      </c>
      <c r="O260">
        <v>4</v>
      </c>
      <c r="Q260" s="90">
        <v>45913</v>
      </c>
      <c r="R260">
        <v>9</v>
      </c>
    </row>
    <row r="261" spans="2:18" x14ac:dyDescent="0.3">
      <c r="B261" s="90">
        <v>45914</v>
      </c>
      <c r="C261">
        <v>4</v>
      </c>
      <c r="E261" s="90">
        <v>45548</v>
      </c>
      <c r="F261">
        <v>8</v>
      </c>
      <c r="H261" s="90">
        <v>45548</v>
      </c>
      <c r="I261">
        <v>4</v>
      </c>
      <c r="K261" s="90">
        <v>45183</v>
      </c>
      <c r="L261">
        <v>8</v>
      </c>
      <c r="N261" s="90">
        <v>45183</v>
      </c>
      <c r="O261">
        <v>4</v>
      </c>
      <c r="Q261" s="90">
        <v>45914</v>
      </c>
      <c r="R261">
        <v>9</v>
      </c>
    </row>
    <row r="262" spans="2:18" x14ac:dyDescent="0.3">
      <c r="B262" s="90">
        <v>45915</v>
      </c>
      <c r="C262">
        <v>4</v>
      </c>
      <c r="E262" s="90">
        <v>45549</v>
      </c>
      <c r="F262">
        <v>8</v>
      </c>
      <c r="H262" s="90">
        <v>45549</v>
      </c>
      <c r="I262">
        <v>4</v>
      </c>
      <c r="K262" s="90">
        <v>45184</v>
      </c>
      <c r="L262">
        <v>8</v>
      </c>
      <c r="N262" s="90">
        <v>45184</v>
      </c>
      <c r="O262">
        <v>4</v>
      </c>
      <c r="Q262" s="90">
        <v>45915</v>
      </c>
      <c r="R262">
        <v>9</v>
      </c>
    </row>
    <row r="263" spans="2:18" x14ac:dyDescent="0.3">
      <c r="B263" s="90">
        <v>45916</v>
      </c>
      <c r="C263">
        <v>4</v>
      </c>
      <c r="E263" s="90">
        <v>45550</v>
      </c>
      <c r="F263">
        <v>8</v>
      </c>
      <c r="H263" s="90">
        <v>45550</v>
      </c>
      <c r="I263">
        <v>4</v>
      </c>
      <c r="K263" s="90">
        <v>45185</v>
      </c>
      <c r="L263">
        <v>8</v>
      </c>
      <c r="N263" s="90">
        <v>45185</v>
      </c>
      <c r="O263">
        <v>4</v>
      </c>
      <c r="Q263" s="90">
        <v>45916</v>
      </c>
      <c r="R263">
        <v>9</v>
      </c>
    </row>
    <row r="264" spans="2:18" x14ac:dyDescent="0.3">
      <c r="B264" s="90">
        <v>45917</v>
      </c>
      <c r="C264">
        <v>4</v>
      </c>
      <c r="E264" s="90">
        <v>45551</v>
      </c>
      <c r="F264">
        <v>8</v>
      </c>
      <c r="H264" s="90">
        <v>45551</v>
      </c>
      <c r="I264">
        <v>4</v>
      </c>
      <c r="K264" s="90">
        <v>45186</v>
      </c>
      <c r="L264">
        <v>8</v>
      </c>
      <c r="N264" s="90">
        <v>45186</v>
      </c>
      <c r="O264">
        <v>4</v>
      </c>
      <c r="Q264" s="90">
        <v>45917</v>
      </c>
      <c r="R264">
        <v>9</v>
      </c>
    </row>
    <row r="265" spans="2:18" x14ac:dyDescent="0.3">
      <c r="B265" s="90">
        <v>45918</v>
      </c>
      <c r="C265">
        <v>4</v>
      </c>
      <c r="E265" s="90">
        <v>45552</v>
      </c>
      <c r="F265">
        <v>8</v>
      </c>
      <c r="H265" s="90">
        <v>45552</v>
      </c>
      <c r="I265">
        <v>4</v>
      </c>
      <c r="K265" s="90">
        <v>45187</v>
      </c>
      <c r="L265">
        <v>8</v>
      </c>
      <c r="N265" s="90">
        <v>45187</v>
      </c>
      <c r="O265">
        <v>4</v>
      </c>
      <c r="Q265" s="90">
        <v>45918</v>
      </c>
      <c r="R265">
        <v>9</v>
      </c>
    </row>
    <row r="266" spans="2:18" x14ac:dyDescent="0.3">
      <c r="B266" s="90">
        <v>45919</v>
      </c>
      <c r="C266">
        <v>4</v>
      </c>
      <c r="E266" s="90">
        <v>45553</v>
      </c>
      <c r="F266">
        <v>8</v>
      </c>
      <c r="H266" s="90">
        <v>45553</v>
      </c>
      <c r="I266">
        <v>4</v>
      </c>
      <c r="K266" s="90">
        <v>45188</v>
      </c>
      <c r="L266">
        <v>8</v>
      </c>
      <c r="N266" s="90">
        <v>45188</v>
      </c>
      <c r="O266">
        <v>4</v>
      </c>
      <c r="Q266" s="90">
        <v>45919</v>
      </c>
      <c r="R266">
        <v>9</v>
      </c>
    </row>
    <row r="267" spans="2:18" x14ac:dyDescent="0.3">
      <c r="B267" s="90">
        <v>45920</v>
      </c>
      <c r="C267">
        <v>4</v>
      </c>
      <c r="E267" s="90">
        <v>45554</v>
      </c>
      <c r="F267">
        <v>8</v>
      </c>
      <c r="H267" s="90">
        <v>45554</v>
      </c>
      <c r="I267">
        <v>4</v>
      </c>
      <c r="K267" s="90">
        <v>45189</v>
      </c>
      <c r="L267">
        <v>8</v>
      </c>
      <c r="N267" s="90">
        <v>45189</v>
      </c>
      <c r="O267">
        <v>4</v>
      </c>
      <c r="Q267" s="90">
        <v>45920</v>
      </c>
      <c r="R267">
        <v>9</v>
      </c>
    </row>
    <row r="268" spans="2:18" x14ac:dyDescent="0.3">
      <c r="B268" s="90">
        <v>45921</v>
      </c>
      <c r="C268">
        <v>4</v>
      </c>
      <c r="E268" s="90">
        <v>45555</v>
      </c>
      <c r="F268">
        <v>8</v>
      </c>
      <c r="H268" s="90">
        <v>45555</v>
      </c>
      <c r="I268">
        <v>4</v>
      </c>
      <c r="K268" s="90">
        <v>45190</v>
      </c>
      <c r="L268">
        <v>8</v>
      </c>
      <c r="N268" s="90">
        <v>45190</v>
      </c>
      <c r="O268">
        <v>4</v>
      </c>
      <c r="Q268" s="90">
        <v>45921</v>
      </c>
      <c r="R268">
        <v>9</v>
      </c>
    </row>
    <row r="269" spans="2:18" x14ac:dyDescent="0.3">
      <c r="B269" s="90">
        <v>45922</v>
      </c>
      <c r="C269">
        <v>4</v>
      </c>
      <c r="E269" s="90">
        <v>45556</v>
      </c>
      <c r="F269">
        <v>8</v>
      </c>
      <c r="H269" s="90">
        <v>45556</v>
      </c>
      <c r="I269">
        <v>4</v>
      </c>
      <c r="K269" s="90">
        <v>45191</v>
      </c>
      <c r="L269">
        <v>8</v>
      </c>
      <c r="N269" s="90">
        <v>45191</v>
      </c>
      <c r="O269">
        <v>4</v>
      </c>
      <c r="Q269" s="90">
        <v>45922</v>
      </c>
      <c r="R269">
        <v>9</v>
      </c>
    </row>
    <row r="270" spans="2:18" x14ac:dyDescent="0.3">
      <c r="B270" s="90">
        <v>45923</v>
      </c>
      <c r="C270">
        <v>4</v>
      </c>
      <c r="E270" s="90">
        <v>45557</v>
      </c>
      <c r="F270">
        <v>8</v>
      </c>
      <c r="H270" s="90">
        <v>45557</v>
      </c>
      <c r="I270">
        <v>4</v>
      </c>
      <c r="K270" s="90">
        <v>45192</v>
      </c>
      <c r="L270">
        <v>8</v>
      </c>
      <c r="N270" s="90">
        <v>45192</v>
      </c>
      <c r="O270">
        <v>4</v>
      </c>
      <c r="Q270" s="90">
        <v>45923</v>
      </c>
      <c r="R270">
        <v>9</v>
      </c>
    </row>
    <row r="271" spans="2:18" x14ac:dyDescent="0.3">
      <c r="B271" s="90">
        <v>45924</v>
      </c>
      <c r="C271">
        <v>4</v>
      </c>
      <c r="E271" s="90">
        <v>45558</v>
      </c>
      <c r="F271">
        <v>8</v>
      </c>
      <c r="H271" s="90">
        <v>45558</v>
      </c>
      <c r="I271">
        <v>4</v>
      </c>
      <c r="K271" s="90">
        <v>45193</v>
      </c>
      <c r="L271">
        <v>8</v>
      </c>
      <c r="N271" s="90">
        <v>45193</v>
      </c>
      <c r="O271">
        <v>4</v>
      </c>
      <c r="Q271" s="90">
        <v>45924</v>
      </c>
      <c r="R271">
        <v>9</v>
      </c>
    </row>
    <row r="272" spans="2:18" x14ac:dyDescent="0.3">
      <c r="B272" s="90">
        <v>45925</v>
      </c>
      <c r="C272">
        <v>4</v>
      </c>
      <c r="E272" s="90">
        <v>45559</v>
      </c>
      <c r="F272">
        <v>8</v>
      </c>
      <c r="H272" s="90">
        <v>45559</v>
      </c>
      <c r="I272">
        <v>4</v>
      </c>
      <c r="K272" s="90">
        <v>45194</v>
      </c>
      <c r="L272">
        <v>8</v>
      </c>
      <c r="N272" s="90">
        <v>45194</v>
      </c>
      <c r="O272">
        <v>4</v>
      </c>
      <c r="Q272" s="90">
        <v>45925</v>
      </c>
      <c r="R272">
        <v>9</v>
      </c>
    </row>
    <row r="273" spans="2:18" x14ac:dyDescent="0.3">
      <c r="B273" s="90">
        <v>45926</v>
      </c>
      <c r="C273">
        <v>4</v>
      </c>
      <c r="E273" s="90">
        <v>45560</v>
      </c>
      <c r="F273">
        <v>8</v>
      </c>
      <c r="H273" s="90">
        <v>45560</v>
      </c>
      <c r="I273">
        <v>4</v>
      </c>
      <c r="K273" s="90">
        <v>45195</v>
      </c>
      <c r="L273">
        <v>8</v>
      </c>
      <c r="N273" s="90">
        <v>45195</v>
      </c>
      <c r="O273">
        <v>4</v>
      </c>
      <c r="Q273" s="90">
        <v>45926</v>
      </c>
      <c r="R273">
        <v>9</v>
      </c>
    </row>
    <row r="274" spans="2:18" x14ac:dyDescent="0.3">
      <c r="B274" s="90">
        <v>45927</v>
      </c>
      <c r="C274">
        <v>4</v>
      </c>
      <c r="E274" s="90">
        <v>45561</v>
      </c>
      <c r="F274">
        <v>8</v>
      </c>
      <c r="H274" s="90">
        <v>45561</v>
      </c>
      <c r="I274">
        <v>4</v>
      </c>
      <c r="K274" s="90">
        <v>45196</v>
      </c>
      <c r="L274">
        <v>8</v>
      </c>
      <c r="N274" s="90">
        <v>45196</v>
      </c>
      <c r="O274">
        <v>4</v>
      </c>
      <c r="Q274" s="90">
        <v>45927</v>
      </c>
      <c r="R274">
        <v>9</v>
      </c>
    </row>
    <row r="275" spans="2:18" x14ac:dyDescent="0.3">
      <c r="B275" s="90">
        <v>45928</v>
      </c>
      <c r="C275">
        <v>4</v>
      </c>
      <c r="E275" s="90">
        <v>45562</v>
      </c>
      <c r="F275">
        <v>8</v>
      </c>
      <c r="H275" s="90">
        <v>45562</v>
      </c>
      <c r="I275">
        <v>4</v>
      </c>
      <c r="K275" s="90">
        <v>45197</v>
      </c>
      <c r="L275">
        <v>8</v>
      </c>
      <c r="N275" s="90">
        <v>45197</v>
      </c>
      <c r="O275">
        <v>4</v>
      </c>
      <c r="Q275" s="90">
        <v>45928</v>
      </c>
      <c r="R275">
        <v>9</v>
      </c>
    </row>
    <row r="276" spans="2:18" x14ac:dyDescent="0.3">
      <c r="B276" s="90">
        <v>45929</v>
      </c>
      <c r="C276">
        <v>4</v>
      </c>
      <c r="E276" s="90">
        <v>45563</v>
      </c>
      <c r="F276">
        <v>8</v>
      </c>
      <c r="H276" s="90">
        <v>45563</v>
      </c>
      <c r="I276">
        <v>4</v>
      </c>
      <c r="K276" s="90">
        <v>45198</v>
      </c>
      <c r="L276">
        <v>8</v>
      </c>
      <c r="N276" s="90">
        <v>45198</v>
      </c>
      <c r="O276">
        <v>4</v>
      </c>
      <c r="Q276" s="90">
        <v>45929</v>
      </c>
      <c r="R276">
        <v>9</v>
      </c>
    </row>
    <row r="277" spans="2:18" x14ac:dyDescent="0.3">
      <c r="B277" s="90">
        <v>45930</v>
      </c>
      <c r="C277">
        <v>4</v>
      </c>
      <c r="E277" s="90">
        <v>45564</v>
      </c>
      <c r="F277">
        <v>8</v>
      </c>
      <c r="H277" s="90">
        <v>45564</v>
      </c>
      <c r="I277">
        <v>4</v>
      </c>
      <c r="K277" s="90">
        <v>45199</v>
      </c>
      <c r="L277">
        <v>8</v>
      </c>
      <c r="N277" s="90">
        <v>45199</v>
      </c>
      <c r="O277">
        <v>4</v>
      </c>
      <c r="Q277" s="90">
        <v>45930</v>
      </c>
      <c r="R277">
        <v>9</v>
      </c>
    </row>
    <row r="278" spans="2:18" x14ac:dyDescent="0.3">
      <c r="B278" s="90">
        <v>45931</v>
      </c>
      <c r="C278">
        <v>3</v>
      </c>
      <c r="E278" s="90">
        <v>45565</v>
      </c>
      <c r="F278">
        <v>8</v>
      </c>
      <c r="H278" s="90">
        <v>45565</v>
      </c>
      <c r="I278">
        <v>4</v>
      </c>
      <c r="K278" s="90">
        <v>45200</v>
      </c>
      <c r="L278">
        <v>9</v>
      </c>
      <c r="N278" s="90">
        <v>45200</v>
      </c>
      <c r="O278">
        <v>3</v>
      </c>
      <c r="Q278" s="90">
        <v>45931</v>
      </c>
      <c r="R278">
        <v>10</v>
      </c>
    </row>
    <row r="279" spans="2:18" x14ac:dyDescent="0.3">
      <c r="B279" s="90">
        <v>45932</v>
      </c>
      <c r="C279">
        <v>3</v>
      </c>
      <c r="E279" s="90">
        <v>45566</v>
      </c>
      <c r="F279">
        <v>9</v>
      </c>
      <c r="H279" s="90">
        <v>45566</v>
      </c>
      <c r="I279">
        <v>3</v>
      </c>
      <c r="K279" s="90">
        <v>45201</v>
      </c>
      <c r="L279">
        <v>9</v>
      </c>
      <c r="N279" s="90">
        <v>45201</v>
      </c>
      <c r="O279">
        <v>3</v>
      </c>
      <c r="Q279" s="90">
        <v>45932</v>
      </c>
      <c r="R279">
        <v>10</v>
      </c>
    </row>
    <row r="280" spans="2:18" x14ac:dyDescent="0.3">
      <c r="B280" s="90">
        <v>45933</v>
      </c>
      <c r="C280">
        <v>3</v>
      </c>
      <c r="E280" s="90">
        <v>45567</v>
      </c>
      <c r="F280">
        <v>9</v>
      </c>
      <c r="H280" s="90">
        <v>45567</v>
      </c>
      <c r="I280">
        <v>3</v>
      </c>
      <c r="K280" s="90">
        <v>45202</v>
      </c>
      <c r="L280">
        <v>9</v>
      </c>
      <c r="N280" s="90">
        <v>45202</v>
      </c>
      <c r="O280">
        <v>3</v>
      </c>
      <c r="Q280" s="90">
        <v>45933</v>
      </c>
      <c r="R280">
        <v>10</v>
      </c>
    </row>
    <row r="281" spans="2:18" x14ac:dyDescent="0.3">
      <c r="B281" s="90">
        <v>45934</v>
      </c>
      <c r="C281">
        <v>3</v>
      </c>
      <c r="E281" s="90">
        <v>45568</v>
      </c>
      <c r="F281">
        <v>9</v>
      </c>
      <c r="H281" s="90">
        <v>45568</v>
      </c>
      <c r="I281">
        <v>3</v>
      </c>
      <c r="K281" s="90">
        <v>45203</v>
      </c>
      <c r="L281">
        <v>9</v>
      </c>
      <c r="N281" s="90">
        <v>45203</v>
      </c>
      <c r="O281">
        <v>3</v>
      </c>
      <c r="Q281" s="90">
        <v>45934</v>
      </c>
      <c r="R281">
        <v>10</v>
      </c>
    </row>
    <row r="282" spans="2:18" x14ac:dyDescent="0.3">
      <c r="B282" s="90">
        <v>45935</v>
      </c>
      <c r="C282">
        <v>3</v>
      </c>
      <c r="E282" s="90">
        <v>45569</v>
      </c>
      <c r="F282">
        <v>9</v>
      </c>
      <c r="H282" s="90">
        <v>45569</v>
      </c>
      <c r="I282">
        <v>3</v>
      </c>
      <c r="K282" s="90">
        <v>45204</v>
      </c>
      <c r="L282">
        <v>9</v>
      </c>
      <c r="N282" s="90">
        <v>45204</v>
      </c>
      <c r="O282">
        <v>3</v>
      </c>
      <c r="Q282" s="90">
        <v>45935</v>
      </c>
      <c r="R282">
        <v>10</v>
      </c>
    </row>
    <row r="283" spans="2:18" x14ac:dyDescent="0.3">
      <c r="B283" s="90">
        <v>45936</v>
      </c>
      <c r="C283">
        <v>3</v>
      </c>
      <c r="E283" s="90">
        <v>45570</v>
      </c>
      <c r="F283">
        <v>9</v>
      </c>
      <c r="H283" s="90">
        <v>45570</v>
      </c>
      <c r="I283">
        <v>3</v>
      </c>
      <c r="K283" s="90">
        <v>45205</v>
      </c>
      <c r="L283">
        <v>9</v>
      </c>
      <c r="N283" s="90">
        <v>45205</v>
      </c>
      <c r="O283">
        <v>3</v>
      </c>
      <c r="Q283" s="90">
        <v>45936</v>
      </c>
      <c r="R283">
        <v>10</v>
      </c>
    </row>
    <row r="284" spans="2:18" x14ac:dyDescent="0.3">
      <c r="B284" s="90">
        <v>45937</v>
      </c>
      <c r="C284">
        <v>3</v>
      </c>
      <c r="E284" s="90">
        <v>45571</v>
      </c>
      <c r="F284">
        <v>9</v>
      </c>
      <c r="H284" s="90">
        <v>45571</v>
      </c>
      <c r="I284">
        <v>3</v>
      </c>
      <c r="K284" s="90">
        <v>45206</v>
      </c>
      <c r="L284">
        <v>9</v>
      </c>
      <c r="N284" s="90">
        <v>45206</v>
      </c>
      <c r="O284">
        <v>3</v>
      </c>
      <c r="Q284" s="90">
        <v>45937</v>
      </c>
      <c r="R284">
        <v>10</v>
      </c>
    </row>
    <row r="285" spans="2:18" x14ac:dyDescent="0.3">
      <c r="B285" s="90">
        <v>45938</v>
      </c>
      <c r="C285">
        <v>3</v>
      </c>
      <c r="E285" s="90">
        <v>45572</v>
      </c>
      <c r="F285">
        <v>9</v>
      </c>
      <c r="H285" s="90">
        <v>45572</v>
      </c>
      <c r="I285">
        <v>3</v>
      </c>
      <c r="K285" s="90">
        <v>45207</v>
      </c>
      <c r="L285">
        <v>9</v>
      </c>
      <c r="N285" s="90">
        <v>45207</v>
      </c>
      <c r="O285">
        <v>3</v>
      </c>
      <c r="Q285" s="90">
        <v>45938</v>
      </c>
      <c r="R285">
        <v>10</v>
      </c>
    </row>
    <row r="286" spans="2:18" x14ac:dyDescent="0.3">
      <c r="B286" s="90">
        <v>45939</v>
      </c>
      <c r="C286">
        <v>3</v>
      </c>
      <c r="E286" s="90">
        <v>45573</v>
      </c>
      <c r="F286">
        <v>9</v>
      </c>
      <c r="H286" s="90">
        <v>45573</v>
      </c>
      <c r="I286">
        <v>3</v>
      </c>
      <c r="K286" s="90">
        <v>45208</v>
      </c>
      <c r="L286">
        <v>9</v>
      </c>
      <c r="N286" s="90">
        <v>45208</v>
      </c>
      <c r="O286">
        <v>3</v>
      </c>
      <c r="Q286" s="90">
        <v>45939</v>
      </c>
      <c r="R286">
        <v>10</v>
      </c>
    </row>
    <row r="287" spans="2:18" x14ac:dyDescent="0.3">
      <c r="B287" s="90">
        <v>45940</v>
      </c>
      <c r="C287">
        <v>3</v>
      </c>
      <c r="E287" s="90">
        <v>45574</v>
      </c>
      <c r="F287">
        <v>9</v>
      </c>
      <c r="H287" s="90">
        <v>45574</v>
      </c>
      <c r="I287">
        <v>3</v>
      </c>
      <c r="K287" s="90">
        <v>45209</v>
      </c>
      <c r="L287">
        <v>9</v>
      </c>
      <c r="N287" s="90">
        <v>45209</v>
      </c>
      <c r="O287">
        <v>3</v>
      </c>
      <c r="Q287" s="90">
        <v>45940</v>
      </c>
      <c r="R287">
        <v>10</v>
      </c>
    </row>
    <row r="288" spans="2:18" x14ac:dyDescent="0.3">
      <c r="B288" s="90">
        <v>45941</v>
      </c>
      <c r="C288">
        <v>3</v>
      </c>
      <c r="E288" s="90">
        <v>45575</v>
      </c>
      <c r="F288">
        <v>9</v>
      </c>
      <c r="H288" s="90">
        <v>45575</v>
      </c>
      <c r="I288">
        <v>3</v>
      </c>
      <c r="K288" s="90">
        <v>45210</v>
      </c>
      <c r="L288">
        <v>9</v>
      </c>
      <c r="N288" s="90">
        <v>45210</v>
      </c>
      <c r="O288">
        <v>3</v>
      </c>
      <c r="Q288" s="90">
        <v>45941</v>
      </c>
      <c r="R288">
        <v>10</v>
      </c>
    </row>
    <row r="289" spans="2:18" x14ac:dyDescent="0.3">
      <c r="B289" s="90">
        <v>45942</v>
      </c>
      <c r="C289">
        <v>3</v>
      </c>
      <c r="E289" s="90">
        <v>45576</v>
      </c>
      <c r="F289">
        <v>9</v>
      </c>
      <c r="H289" s="90">
        <v>45576</v>
      </c>
      <c r="I289">
        <v>3</v>
      </c>
      <c r="K289" s="90">
        <v>45211</v>
      </c>
      <c r="L289">
        <v>9</v>
      </c>
      <c r="N289" s="90">
        <v>45211</v>
      </c>
      <c r="O289">
        <v>3</v>
      </c>
      <c r="Q289" s="90">
        <v>45942</v>
      </c>
      <c r="R289">
        <v>10</v>
      </c>
    </row>
    <row r="290" spans="2:18" x14ac:dyDescent="0.3">
      <c r="B290" s="90">
        <v>45943</v>
      </c>
      <c r="C290">
        <v>3</v>
      </c>
      <c r="E290" s="90">
        <v>45577</v>
      </c>
      <c r="F290">
        <v>9</v>
      </c>
      <c r="H290" s="90">
        <v>45577</v>
      </c>
      <c r="I290">
        <v>3</v>
      </c>
      <c r="K290" s="90">
        <v>45212</v>
      </c>
      <c r="L290">
        <v>9</v>
      </c>
      <c r="N290" s="90">
        <v>45212</v>
      </c>
      <c r="O290">
        <v>3</v>
      </c>
      <c r="Q290" s="90">
        <v>45943</v>
      </c>
      <c r="R290">
        <v>10</v>
      </c>
    </row>
    <row r="291" spans="2:18" x14ac:dyDescent="0.3">
      <c r="B291" s="90">
        <v>45944</v>
      </c>
      <c r="C291">
        <v>3</v>
      </c>
      <c r="E291" s="90">
        <v>45578</v>
      </c>
      <c r="F291">
        <v>9</v>
      </c>
      <c r="H291" s="90">
        <v>45578</v>
      </c>
      <c r="I291">
        <v>3</v>
      </c>
      <c r="K291" s="90">
        <v>45213</v>
      </c>
      <c r="L291">
        <v>9</v>
      </c>
      <c r="N291" s="90">
        <v>45213</v>
      </c>
      <c r="O291">
        <v>3</v>
      </c>
      <c r="Q291" s="90">
        <v>45944</v>
      </c>
      <c r="R291">
        <v>10</v>
      </c>
    </row>
    <row r="292" spans="2:18" x14ac:dyDescent="0.3">
      <c r="B292" s="90">
        <v>45945</v>
      </c>
      <c r="C292">
        <v>3</v>
      </c>
      <c r="E292" s="90">
        <v>45579</v>
      </c>
      <c r="F292">
        <v>9</v>
      </c>
      <c r="H292" s="90">
        <v>45579</v>
      </c>
      <c r="I292">
        <v>3</v>
      </c>
      <c r="K292" s="90">
        <v>45214</v>
      </c>
      <c r="L292">
        <v>9</v>
      </c>
      <c r="N292" s="90">
        <v>45214</v>
      </c>
      <c r="O292">
        <v>3</v>
      </c>
      <c r="Q292" s="90">
        <v>45945</v>
      </c>
      <c r="R292">
        <v>10</v>
      </c>
    </row>
    <row r="293" spans="2:18" x14ac:dyDescent="0.3">
      <c r="B293" s="90">
        <v>45946</v>
      </c>
      <c r="C293">
        <v>3</v>
      </c>
      <c r="E293" s="90">
        <v>45580</v>
      </c>
      <c r="F293">
        <v>9</v>
      </c>
      <c r="H293" s="90">
        <v>45580</v>
      </c>
      <c r="I293">
        <v>3</v>
      </c>
      <c r="K293" s="90">
        <v>45215</v>
      </c>
      <c r="L293">
        <v>9</v>
      </c>
      <c r="N293" s="90">
        <v>45215</v>
      </c>
      <c r="O293">
        <v>3</v>
      </c>
      <c r="Q293" s="90">
        <v>45946</v>
      </c>
      <c r="R293">
        <v>10</v>
      </c>
    </row>
    <row r="294" spans="2:18" x14ac:dyDescent="0.3">
      <c r="B294" s="90">
        <v>45947</v>
      </c>
      <c r="C294">
        <v>3</v>
      </c>
      <c r="E294" s="90">
        <v>45581</v>
      </c>
      <c r="F294">
        <v>9</v>
      </c>
      <c r="H294" s="90">
        <v>45581</v>
      </c>
      <c r="I294">
        <v>3</v>
      </c>
      <c r="K294" s="90">
        <v>45216</v>
      </c>
      <c r="L294">
        <v>9</v>
      </c>
      <c r="N294" s="90">
        <v>45216</v>
      </c>
      <c r="O294">
        <v>3</v>
      </c>
      <c r="Q294" s="90">
        <v>45947</v>
      </c>
      <c r="R294">
        <v>10</v>
      </c>
    </row>
    <row r="295" spans="2:18" x14ac:dyDescent="0.3">
      <c r="B295" s="90">
        <v>45948</v>
      </c>
      <c r="C295">
        <v>3</v>
      </c>
      <c r="E295" s="90">
        <v>45582</v>
      </c>
      <c r="F295">
        <v>9</v>
      </c>
      <c r="H295" s="90">
        <v>45582</v>
      </c>
      <c r="I295">
        <v>3</v>
      </c>
      <c r="K295" s="90">
        <v>45217</v>
      </c>
      <c r="L295">
        <v>9</v>
      </c>
      <c r="N295" s="90">
        <v>45217</v>
      </c>
      <c r="O295">
        <v>3</v>
      </c>
      <c r="Q295" s="90">
        <v>45948</v>
      </c>
      <c r="R295">
        <v>10</v>
      </c>
    </row>
    <row r="296" spans="2:18" x14ac:dyDescent="0.3">
      <c r="B296" s="90">
        <v>45949</v>
      </c>
      <c r="C296">
        <v>3</v>
      </c>
      <c r="E296" s="90">
        <v>45583</v>
      </c>
      <c r="F296">
        <v>9</v>
      </c>
      <c r="H296" s="90">
        <v>45583</v>
      </c>
      <c r="I296">
        <v>3</v>
      </c>
      <c r="K296" s="90">
        <v>45218</v>
      </c>
      <c r="L296">
        <v>9</v>
      </c>
      <c r="N296" s="90">
        <v>45218</v>
      </c>
      <c r="O296">
        <v>3</v>
      </c>
      <c r="Q296" s="90">
        <v>45949</v>
      </c>
      <c r="R296">
        <v>10</v>
      </c>
    </row>
    <row r="297" spans="2:18" x14ac:dyDescent="0.3">
      <c r="B297" s="90">
        <v>45950</v>
      </c>
      <c r="C297">
        <v>3</v>
      </c>
      <c r="E297" s="90">
        <v>45584</v>
      </c>
      <c r="F297">
        <v>9</v>
      </c>
      <c r="H297" s="90">
        <v>45584</v>
      </c>
      <c r="I297">
        <v>3</v>
      </c>
      <c r="K297" s="90">
        <v>45219</v>
      </c>
      <c r="L297">
        <v>9</v>
      </c>
      <c r="N297" s="90">
        <v>45219</v>
      </c>
      <c r="O297">
        <v>3</v>
      </c>
      <c r="Q297" s="90">
        <v>45950</v>
      </c>
      <c r="R297">
        <v>10</v>
      </c>
    </row>
    <row r="298" spans="2:18" x14ac:dyDescent="0.3">
      <c r="B298" s="90">
        <v>45951</v>
      </c>
      <c r="C298">
        <v>3</v>
      </c>
      <c r="E298" s="90">
        <v>45585</v>
      </c>
      <c r="F298">
        <v>9</v>
      </c>
      <c r="H298" s="90">
        <v>45585</v>
      </c>
      <c r="I298">
        <v>3</v>
      </c>
      <c r="K298" s="90">
        <v>45220</v>
      </c>
      <c r="L298">
        <v>9</v>
      </c>
      <c r="N298" s="90">
        <v>45220</v>
      </c>
      <c r="O298">
        <v>3</v>
      </c>
      <c r="Q298" s="90">
        <v>45951</v>
      </c>
      <c r="R298">
        <v>10</v>
      </c>
    </row>
    <row r="299" spans="2:18" x14ac:dyDescent="0.3">
      <c r="B299" s="90">
        <v>45952</v>
      </c>
      <c r="C299">
        <v>3</v>
      </c>
      <c r="E299" s="90">
        <v>45586</v>
      </c>
      <c r="F299">
        <v>9</v>
      </c>
      <c r="H299" s="90">
        <v>45586</v>
      </c>
      <c r="I299">
        <v>3</v>
      </c>
      <c r="K299" s="90">
        <v>45221</v>
      </c>
      <c r="L299">
        <v>9</v>
      </c>
      <c r="N299" s="90">
        <v>45221</v>
      </c>
      <c r="O299">
        <v>3</v>
      </c>
      <c r="Q299" s="90">
        <v>45952</v>
      </c>
      <c r="R299">
        <v>10</v>
      </c>
    </row>
    <row r="300" spans="2:18" x14ac:dyDescent="0.3">
      <c r="B300" s="90">
        <v>45953</v>
      </c>
      <c r="C300">
        <v>3</v>
      </c>
      <c r="E300" s="90">
        <v>45587</v>
      </c>
      <c r="F300">
        <v>9</v>
      </c>
      <c r="H300" s="90">
        <v>45587</v>
      </c>
      <c r="I300">
        <v>3</v>
      </c>
      <c r="K300" s="90">
        <v>45222</v>
      </c>
      <c r="L300">
        <v>9</v>
      </c>
      <c r="N300" s="90">
        <v>45222</v>
      </c>
      <c r="O300">
        <v>3</v>
      </c>
      <c r="Q300" s="90">
        <v>45953</v>
      </c>
      <c r="R300">
        <v>10</v>
      </c>
    </row>
    <row r="301" spans="2:18" x14ac:dyDescent="0.3">
      <c r="B301" s="90">
        <v>45954</v>
      </c>
      <c r="C301">
        <v>3</v>
      </c>
      <c r="E301" s="90">
        <v>45588</v>
      </c>
      <c r="F301">
        <v>9</v>
      </c>
      <c r="H301" s="90">
        <v>45588</v>
      </c>
      <c r="I301">
        <v>3</v>
      </c>
      <c r="K301" s="90">
        <v>45223</v>
      </c>
      <c r="L301">
        <v>9</v>
      </c>
      <c r="N301" s="90">
        <v>45223</v>
      </c>
      <c r="O301">
        <v>3</v>
      </c>
      <c r="Q301" s="90">
        <v>45954</v>
      </c>
      <c r="R301">
        <v>10</v>
      </c>
    </row>
    <row r="302" spans="2:18" x14ac:dyDescent="0.3">
      <c r="B302" s="90">
        <v>45955</v>
      </c>
      <c r="C302">
        <v>3</v>
      </c>
      <c r="E302" s="90">
        <v>45589</v>
      </c>
      <c r="F302">
        <v>9</v>
      </c>
      <c r="H302" s="90">
        <v>45589</v>
      </c>
      <c r="I302">
        <v>3</v>
      </c>
      <c r="K302" s="90">
        <v>45224</v>
      </c>
      <c r="L302">
        <v>9</v>
      </c>
      <c r="N302" s="90">
        <v>45224</v>
      </c>
      <c r="O302">
        <v>3</v>
      </c>
      <c r="Q302" s="90">
        <v>45955</v>
      </c>
      <c r="R302">
        <v>10</v>
      </c>
    </row>
    <row r="303" spans="2:18" x14ac:dyDescent="0.3">
      <c r="B303" s="90">
        <v>45956</v>
      </c>
      <c r="C303">
        <v>3</v>
      </c>
      <c r="E303" s="90">
        <v>45590</v>
      </c>
      <c r="F303">
        <v>9</v>
      </c>
      <c r="H303" s="90">
        <v>45590</v>
      </c>
      <c r="I303">
        <v>3</v>
      </c>
      <c r="K303" s="90">
        <v>45225</v>
      </c>
      <c r="L303">
        <v>9</v>
      </c>
      <c r="N303" s="90">
        <v>45225</v>
      </c>
      <c r="O303">
        <v>3</v>
      </c>
      <c r="Q303" s="90">
        <v>45956</v>
      </c>
      <c r="R303">
        <v>10</v>
      </c>
    </row>
    <row r="304" spans="2:18" x14ac:dyDescent="0.3">
      <c r="B304" s="90">
        <v>45957</v>
      </c>
      <c r="C304">
        <v>3</v>
      </c>
      <c r="E304" s="90">
        <v>45591</v>
      </c>
      <c r="F304">
        <v>9</v>
      </c>
      <c r="H304" s="90">
        <v>45591</v>
      </c>
      <c r="I304">
        <v>3</v>
      </c>
      <c r="K304" s="90">
        <v>45226</v>
      </c>
      <c r="L304">
        <v>9</v>
      </c>
      <c r="N304" s="90">
        <v>45226</v>
      </c>
      <c r="O304">
        <v>3</v>
      </c>
      <c r="Q304" s="90">
        <v>45957</v>
      </c>
      <c r="R304">
        <v>10</v>
      </c>
    </row>
    <row r="305" spans="2:18" x14ac:dyDescent="0.3">
      <c r="B305" s="90">
        <v>45958</v>
      </c>
      <c r="C305">
        <v>3</v>
      </c>
      <c r="E305" s="90">
        <v>45592</v>
      </c>
      <c r="F305">
        <v>9</v>
      </c>
      <c r="H305" s="90">
        <v>45592</v>
      </c>
      <c r="I305">
        <v>3</v>
      </c>
      <c r="K305" s="90">
        <v>45227</v>
      </c>
      <c r="L305">
        <v>9</v>
      </c>
      <c r="N305" s="90">
        <v>45227</v>
      </c>
      <c r="O305">
        <v>3</v>
      </c>
      <c r="Q305" s="90">
        <v>45958</v>
      </c>
      <c r="R305">
        <v>10</v>
      </c>
    </row>
    <row r="306" spans="2:18" x14ac:dyDescent="0.3">
      <c r="B306" s="90">
        <v>45959</v>
      </c>
      <c r="C306">
        <v>3</v>
      </c>
      <c r="E306" s="90">
        <v>45593</v>
      </c>
      <c r="F306">
        <v>9</v>
      </c>
      <c r="H306" s="90">
        <v>45593</v>
      </c>
      <c r="I306">
        <v>3</v>
      </c>
      <c r="K306" s="90">
        <v>45228</v>
      </c>
      <c r="L306">
        <v>9</v>
      </c>
      <c r="N306" s="90">
        <v>45228</v>
      </c>
      <c r="O306">
        <v>3</v>
      </c>
      <c r="Q306" s="90">
        <v>45959</v>
      </c>
      <c r="R306">
        <v>10</v>
      </c>
    </row>
    <row r="307" spans="2:18" x14ac:dyDescent="0.3">
      <c r="B307" s="90">
        <v>45960</v>
      </c>
      <c r="C307">
        <v>3</v>
      </c>
      <c r="E307" s="90">
        <v>45594</v>
      </c>
      <c r="F307">
        <v>9</v>
      </c>
      <c r="H307" s="90">
        <v>45594</v>
      </c>
      <c r="I307">
        <v>3</v>
      </c>
      <c r="K307" s="90">
        <v>45229</v>
      </c>
      <c r="L307">
        <v>9</v>
      </c>
      <c r="N307" s="90">
        <v>45229</v>
      </c>
      <c r="O307">
        <v>3</v>
      </c>
      <c r="Q307" s="90">
        <v>45960</v>
      </c>
      <c r="R307">
        <v>10</v>
      </c>
    </row>
    <row r="308" spans="2:18" x14ac:dyDescent="0.3">
      <c r="B308" s="90">
        <v>45961</v>
      </c>
      <c r="C308">
        <v>3</v>
      </c>
      <c r="E308" s="90">
        <v>45595</v>
      </c>
      <c r="F308">
        <v>9</v>
      </c>
      <c r="H308" s="90">
        <v>45595</v>
      </c>
      <c r="I308">
        <v>3</v>
      </c>
      <c r="K308" s="90">
        <v>45230</v>
      </c>
      <c r="L308">
        <v>9</v>
      </c>
      <c r="N308" s="90">
        <v>45230</v>
      </c>
      <c r="O308">
        <v>3</v>
      </c>
      <c r="Q308" s="90">
        <v>45961</v>
      </c>
      <c r="R308">
        <v>10</v>
      </c>
    </row>
    <row r="309" spans="2:18" x14ac:dyDescent="0.3">
      <c r="B309" s="90">
        <v>45962</v>
      </c>
      <c r="C309">
        <v>2</v>
      </c>
      <c r="E309" s="90">
        <v>45596</v>
      </c>
      <c r="F309">
        <v>9</v>
      </c>
      <c r="H309" s="90">
        <v>45596</v>
      </c>
      <c r="I309">
        <v>3</v>
      </c>
      <c r="K309" s="90">
        <v>45231</v>
      </c>
      <c r="L309">
        <v>10</v>
      </c>
      <c r="N309" s="90">
        <v>45231</v>
      </c>
      <c r="O309">
        <v>2</v>
      </c>
      <c r="Q309" s="90">
        <v>45962</v>
      </c>
      <c r="R309">
        <v>11</v>
      </c>
    </row>
    <row r="310" spans="2:18" x14ac:dyDescent="0.3">
      <c r="B310" s="90">
        <v>45963</v>
      </c>
      <c r="C310">
        <v>2</v>
      </c>
      <c r="E310" s="90">
        <v>45597</v>
      </c>
      <c r="F310">
        <v>10</v>
      </c>
      <c r="H310" s="90">
        <v>45597</v>
      </c>
      <c r="I310">
        <v>2</v>
      </c>
      <c r="K310" s="90">
        <v>45232</v>
      </c>
      <c r="L310">
        <v>10</v>
      </c>
      <c r="N310" s="90">
        <v>45232</v>
      </c>
      <c r="O310">
        <v>2</v>
      </c>
      <c r="Q310" s="90">
        <v>45963</v>
      </c>
      <c r="R310">
        <v>11</v>
      </c>
    </row>
    <row r="311" spans="2:18" x14ac:dyDescent="0.3">
      <c r="B311" s="90">
        <v>45964</v>
      </c>
      <c r="C311">
        <v>2</v>
      </c>
      <c r="E311" s="90">
        <v>45598</v>
      </c>
      <c r="F311">
        <v>10</v>
      </c>
      <c r="H311" s="90">
        <v>45598</v>
      </c>
      <c r="I311">
        <v>2</v>
      </c>
      <c r="K311" s="90">
        <v>45233</v>
      </c>
      <c r="L311">
        <v>10</v>
      </c>
      <c r="N311" s="90">
        <v>45233</v>
      </c>
      <c r="O311">
        <v>2</v>
      </c>
      <c r="Q311" s="90">
        <v>45964</v>
      </c>
      <c r="R311">
        <v>11</v>
      </c>
    </row>
    <row r="312" spans="2:18" x14ac:dyDescent="0.3">
      <c r="B312" s="90">
        <v>45965</v>
      </c>
      <c r="C312">
        <v>2</v>
      </c>
      <c r="E312" s="90">
        <v>45599</v>
      </c>
      <c r="F312">
        <v>10</v>
      </c>
      <c r="H312" s="90">
        <v>45599</v>
      </c>
      <c r="I312">
        <v>2</v>
      </c>
      <c r="K312" s="90">
        <v>45234</v>
      </c>
      <c r="L312">
        <v>10</v>
      </c>
      <c r="N312" s="90">
        <v>45234</v>
      </c>
      <c r="O312">
        <v>2</v>
      </c>
      <c r="Q312" s="90">
        <v>45965</v>
      </c>
      <c r="R312">
        <v>11</v>
      </c>
    </row>
    <row r="313" spans="2:18" x14ac:dyDescent="0.3">
      <c r="B313" s="90">
        <v>45966</v>
      </c>
      <c r="C313">
        <v>2</v>
      </c>
      <c r="E313" s="90">
        <v>45600</v>
      </c>
      <c r="F313">
        <v>10</v>
      </c>
      <c r="H313" s="90">
        <v>45600</v>
      </c>
      <c r="I313">
        <v>2</v>
      </c>
      <c r="K313" s="90">
        <v>45235</v>
      </c>
      <c r="L313">
        <v>10</v>
      </c>
      <c r="N313" s="90">
        <v>45235</v>
      </c>
      <c r="O313">
        <v>2</v>
      </c>
      <c r="Q313" s="90">
        <v>45966</v>
      </c>
      <c r="R313">
        <v>11</v>
      </c>
    </row>
    <row r="314" spans="2:18" x14ac:dyDescent="0.3">
      <c r="B314" s="90">
        <v>45967</v>
      </c>
      <c r="C314">
        <v>2</v>
      </c>
      <c r="E314" s="90">
        <v>45601</v>
      </c>
      <c r="F314">
        <v>10</v>
      </c>
      <c r="H314" s="90">
        <v>45601</v>
      </c>
      <c r="I314">
        <v>2</v>
      </c>
      <c r="K314" s="90">
        <v>45236</v>
      </c>
      <c r="L314">
        <v>10</v>
      </c>
      <c r="N314" s="90">
        <v>45236</v>
      </c>
      <c r="O314">
        <v>2</v>
      </c>
      <c r="Q314" s="90">
        <v>45967</v>
      </c>
      <c r="R314">
        <v>11</v>
      </c>
    </row>
    <row r="315" spans="2:18" x14ac:dyDescent="0.3">
      <c r="B315" s="90">
        <v>45968</v>
      </c>
      <c r="C315">
        <v>2</v>
      </c>
      <c r="E315" s="90">
        <v>45602</v>
      </c>
      <c r="F315">
        <v>10</v>
      </c>
      <c r="H315" s="90">
        <v>45602</v>
      </c>
      <c r="I315">
        <v>2</v>
      </c>
      <c r="K315" s="90">
        <v>45237</v>
      </c>
      <c r="L315">
        <v>10</v>
      </c>
      <c r="N315" s="90">
        <v>45237</v>
      </c>
      <c r="O315">
        <v>2</v>
      </c>
      <c r="Q315" s="90">
        <v>45968</v>
      </c>
      <c r="R315">
        <v>11</v>
      </c>
    </row>
    <row r="316" spans="2:18" x14ac:dyDescent="0.3">
      <c r="B316" s="90">
        <v>45969</v>
      </c>
      <c r="C316">
        <v>2</v>
      </c>
      <c r="E316" s="90">
        <v>45603</v>
      </c>
      <c r="F316">
        <v>10</v>
      </c>
      <c r="H316" s="90">
        <v>45603</v>
      </c>
      <c r="I316">
        <v>2</v>
      </c>
      <c r="K316" s="90">
        <v>45238</v>
      </c>
      <c r="L316">
        <v>10</v>
      </c>
      <c r="N316" s="90">
        <v>45238</v>
      </c>
      <c r="O316">
        <v>2</v>
      </c>
      <c r="Q316" s="90">
        <v>45969</v>
      </c>
      <c r="R316">
        <v>11</v>
      </c>
    </row>
    <row r="317" spans="2:18" x14ac:dyDescent="0.3">
      <c r="B317" s="90">
        <v>45970</v>
      </c>
      <c r="C317">
        <v>2</v>
      </c>
      <c r="E317" s="90">
        <v>45604</v>
      </c>
      <c r="F317">
        <v>10</v>
      </c>
      <c r="H317" s="90">
        <v>45604</v>
      </c>
      <c r="I317">
        <v>2</v>
      </c>
      <c r="K317" s="90">
        <v>45239</v>
      </c>
      <c r="L317">
        <v>10</v>
      </c>
      <c r="N317" s="90">
        <v>45239</v>
      </c>
      <c r="O317">
        <v>2</v>
      </c>
      <c r="Q317" s="90">
        <v>45970</v>
      </c>
      <c r="R317">
        <v>11</v>
      </c>
    </row>
    <row r="318" spans="2:18" x14ac:dyDescent="0.3">
      <c r="B318" s="90">
        <v>45971</v>
      </c>
      <c r="C318">
        <v>2</v>
      </c>
      <c r="E318" s="90">
        <v>45605</v>
      </c>
      <c r="F318">
        <v>10</v>
      </c>
      <c r="H318" s="90">
        <v>45605</v>
      </c>
      <c r="I318">
        <v>2</v>
      </c>
      <c r="K318" s="90">
        <v>45240</v>
      </c>
      <c r="L318">
        <v>10</v>
      </c>
      <c r="N318" s="90">
        <v>45240</v>
      </c>
      <c r="O318">
        <v>2</v>
      </c>
      <c r="Q318" s="90">
        <v>45971</v>
      </c>
      <c r="R318">
        <v>11</v>
      </c>
    </row>
    <row r="319" spans="2:18" x14ac:dyDescent="0.3">
      <c r="B319" s="90">
        <v>45972</v>
      </c>
      <c r="C319">
        <v>2</v>
      </c>
      <c r="E319" s="90">
        <v>45606</v>
      </c>
      <c r="F319">
        <v>10</v>
      </c>
      <c r="H319" s="90">
        <v>45606</v>
      </c>
      <c r="I319">
        <v>2</v>
      </c>
      <c r="K319" s="90">
        <v>45241</v>
      </c>
      <c r="L319">
        <v>10</v>
      </c>
      <c r="N319" s="90">
        <v>45241</v>
      </c>
      <c r="O319">
        <v>2</v>
      </c>
      <c r="Q319" s="90">
        <v>45972</v>
      </c>
      <c r="R319">
        <v>11</v>
      </c>
    </row>
    <row r="320" spans="2:18" x14ac:dyDescent="0.3">
      <c r="B320" s="90">
        <v>45973</v>
      </c>
      <c r="C320">
        <v>2</v>
      </c>
      <c r="E320" s="90">
        <v>45607</v>
      </c>
      <c r="F320">
        <v>10</v>
      </c>
      <c r="H320" s="90">
        <v>45607</v>
      </c>
      <c r="I320">
        <v>2</v>
      </c>
      <c r="K320" s="90">
        <v>45242</v>
      </c>
      <c r="L320">
        <v>10</v>
      </c>
      <c r="N320" s="90">
        <v>45242</v>
      </c>
      <c r="O320">
        <v>2</v>
      </c>
      <c r="Q320" s="90">
        <v>45973</v>
      </c>
      <c r="R320">
        <v>11</v>
      </c>
    </row>
    <row r="321" spans="2:18" x14ac:dyDescent="0.3">
      <c r="B321" s="90">
        <v>45974</v>
      </c>
      <c r="C321">
        <v>2</v>
      </c>
      <c r="E321" s="90">
        <v>45608</v>
      </c>
      <c r="F321">
        <v>10</v>
      </c>
      <c r="H321" s="90">
        <v>45608</v>
      </c>
      <c r="I321">
        <v>2</v>
      </c>
      <c r="K321" s="90">
        <v>45243</v>
      </c>
      <c r="L321">
        <v>10</v>
      </c>
      <c r="N321" s="90">
        <v>45243</v>
      </c>
      <c r="O321">
        <v>2</v>
      </c>
      <c r="Q321" s="90">
        <v>45974</v>
      </c>
      <c r="R321">
        <v>11</v>
      </c>
    </row>
    <row r="322" spans="2:18" x14ac:dyDescent="0.3">
      <c r="B322" s="90">
        <v>45975</v>
      </c>
      <c r="C322">
        <v>2</v>
      </c>
      <c r="E322" s="90">
        <v>45609</v>
      </c>
      <c r="F322">
        <v>10</v>
      </c>
      <c r="H322" s="90">
        <v>45609</v>
      </c>
      <c r="I322">
        <v>2</v>
      </c>
      <c r="K322" s="90">
        <v>45244</v>
      </c>
      <c r="L322">
        <v>10</v>
      </c>
      <c r="N322" s="90">
        <v>45244</v>
      </c>
      <c r="O322">
        <v>2</v>
      </c>
      <c r="Q322" s="90">
        <v>45975</v>
      </c>
      <c r="R322">
        <v>11</v>
      </c>
    </row>
    <row r="323" spans="2:18" x14ac:dyDescent="0.3">
      <c r="B323" s="90">
        <v>45976</v>
      </c>
      <c r="C323">
        <v>2</v>
      </c>
      <c r="E323" s="90">
        <v>45610</v>
      </c>
      <c r="F323">
        <v>10</v>
      </c>
      <c r="H323" s="90">
        <v>45610</v>
      </c>
      <c r="I323">
        <v>2</v>
      </c>
      <c r="K323" s="90">
        <v>45245</v>
      </c>
      <c r="L323">
        <v>10</v>
      </c>
      <c r="N323" s="90">
        <v>45245</v>
      </c>
      <c r="O323">
        <v>2</v>
      </c>
      <c r="Q323" s="90">
        <v>45976</v>
      </c>
      <c r="R323">
        <v>11</v>
      </c>
    </row>
    <row r="324" spans="2:18" x14ac:dyDescent="0.3">
      <c r="B324" s="90">
        <v>45977</v>
      </c>
      <c r="C324">
        <v>2</v>
      </c>
      <c r="E324" s="90">
        <v>45611</v>
      </c>
      <c r="F324">
        <v>10</v>
      </c>
      <c r="H324" s="90">
        <v>45611</v>
      </c>
      <c r="I324">
        <v>2</v>
      </c>
      <c r="K324" s="90">
        <v>45246</v>
      </c>
      <c r="L324">
        <v>10</v>
      </c>
      <c r="N324" s="90">
        <v>45246</v>
      </c>
      <c r="O324">
        <v>2</v>
      </c>
      <c r="Q324" s="90">
        <v>45977</v>
      </c>
      <c r="R324">
        <v>11</v>
      </c>
    </row>
    <row r="325" spans="2:18" x14ac:dyDescent="0.3">
      <c r="B325" s="90">
        <v>45978</v>
      </c>
      <c r="C325">
        <v>2</v>
      </c>
      <c r="E325" s="90">
        <v>45612</v>
      </c>
      <c r="F325">
        <v>10</v>
      </c>
      <c r="H325" s="90">
        <v>45612</v>
      </c>
      <c r="I325">
        <v>2</v>
      </c>
      <c r="K325" s="90">
        <v>45247</v>
      </c>
      <c r="L325">
        <v>10</v>
      </c>
      <c r="N325" s="90">
        <v>45247</v>
      </c>
      <c r="O325">
        <v>2</v>
      </c>
      <c r="Q325" s="90">
        <v>45978</v>
      </c>
      <c r="R325">
        <v>11</v>
      </c>
    </row>
    <row r="326" spans="2:18" x14ac:dyDescent="0.3">
      <c r="B326" s="90">
        <v>45979</v>
      </c>
      <c r="C326">
        <v>2</v>
      </c>
      <c r="E326" s="90">
        <v>45613</v>
      </c>
      <c r="F326">
        <v>10</v>
      </c>
      <c r="H326" s="90">
        <v>45613</v>
      </c>
      <c r="I326">
        <v>2</v>
      </c>
      <c r="K326" s="90">
        <v>45248</v>
      </c>
      <c r="L326">
        <v>10</v>
      </c>
      <c r="N326" s="90">
        <v>45248</v>
      </c>
      <c r="O326">
        <v>2</v>
      </c>
      <c r="Q326" s="90">
        <v>45979</v>
      </c>
      <c r="R326">
        <v>11</v>
      </c>
    </row>
    <row r="327" spans="2:18" x14ac:dyDescent="0.3">
      <c r="B327" s="90">
        <v>45980</v>
      </c>
      <c r="C327">
        <v>2</v>
      </c>
      <c r="E327" s="90">
        <v>45614</v>
      </c>
      <c r="F327">
        <v>10</v>
      </c>
      <c r="H327" s="90">
        <v>45614</v>
      </c>
      <c r="I327">
        <v>2</v>
      </c>
      <c r="K327" s="90">
        <v>45249</v>
      </c>
      <c r="L327">
        <v>10</v>
      </c>
      <c r="N327" s="90">
        <v>45249</v>
      </c>
      <c r="O327">
        <v>2</v>
      </c>
      <c r="Q327" s="90">
        <v>45980</v>
      </c>
      <c r="R327">
        <v>11</v>
      </c>
    </row>
    <row r="328" spans="2:18" x14ac:dyDescent="0.3">
      <c r="B328" s="90">
        <v>45981</v>
      </c>
      <c r="C328">
        <v>2</v>
      </c>
      <c r="E328" s="90">
        <v>45615</v>
      </c>
      <c r="F328">
        <v>10</v>
      </c>
      <c r="H328" s="90">
        <v>45615</v>
      </c>
      <c r="I328">
        <v>2</v>
      </c>
      <c r="K328" s="90">
        <v>45250</v>
      </c>
      <c r="L328">
        <v>10</v>
      </c>
      <c r="N328" s="90">
        <v>45250</v>
      </c>
      <c r="O328">
        <v>2</v>
      </c>
      <c r="Q328" s="90">
        <v>45981</v>
      </c>
      <c r="R328">
        <v>11</v>
      </c>
    </row>
    <row r="329" spans="2:18" x14ac:dyDescent="0.3">
      <c r="B329" s="90">
        <v>45982</v>
      </c>
      <c r="C329">
        <v>2</v>
      </c>
      <c r="E329" s="90">
        <v>45616</v>
      </c>
      <c r="F329">
        <v>10</v>
      </c>
      <c r="H329" s="90">
        <v>45616</v>
      </c>
      <c r="I329">
        <v>2</v>
      </c>
      <c r="K329" s="90">
        <v>45251</v>
      </c>
      <c r="L329">
        <v>10</v>
      </c>
      <c r="N329" s="90">
        <v>45251</v>
      </c>
      <c r="O329">
        <v>2</v>
      </c>
      <c r="Q329" s="90">
        <v>45982</v>
      </c>
      <c r="R329">
        <v>11</v>
      </c>
    </row>
    <row r="330" spans="2:18" x14ac:dyDescent="0.3">
      <c r="B330" s="90">
        <v>45983</v>
      </c>
      <c r="C330">
        <v>2</v>
      </c>
      <c r="E330" s="90">
        <v>45617</v>
      </c>
      <c r="F330">
        <v>10</v>
      </c>
      <c r="H330" s="90">
        <v>45617</v>
      </c>
      <c r="I330">
        <v>2</v>
      </c>
      <c r="K330" s="90">
        <v>45252</v>
      </c>
      <c r="L330">
        <v>10</v>
      </c>
      <c r="N330" s="90">
        <v>45252</v>
      </c>
      <c r="O330">
        <v>2</v>
      </c>
      <c r="Q330" s="90">
        <v>45983</v>
      </c>
      <c r="R330">
        <v>11</v>
      </c>
    </row>
    <row r="331" spans="2:18" x14ac:dyDescent="0.3">
      <c r="B331" s="90">
        <v>45984</v>
      </c>
      <c r="C331">
        <v>2</v>
      </c>
      <c r="E331" s="90">
        <v>45618</v>
      </c>
      <c r="F331">
        <v>10</v>
      </c>
      <c r="H331" s="90">
        <v>45618</v>
      </c>
      <c r="I331">
        <v>2</v>
      </c>
      <c r="K331" s="90">
        <v>45253</v>
      </c>
      <c r="L331">
        <v>10</v>
      </c>
      <c r="N331" s="90">
        <v>45253</v>
      </c>
      <c r="O331">
        <v>2</v>
      </c>
      <c r="Q331" s="90">
        <v>45984</v>
      </c>
      <c r="R331">
        <v>11</v>
      </c>
    </row>
    <row r="332" spans="2:18" x14ac:dyDescent="0.3">
      <c r="B332" s="90">
        <v>45985</v>
      </c>
      <c r="C332">
        <v>2</v>
      </c>
      <c r="E332" s="90">
        <v>45619</v>
      </c>
      <c r="F332">
        <v>10</v>
      </c>
      <c r="H332" s="90">
        <v>45619</v>
      </c>
      <c r="I332">
        <v>2</v>
      </c>
      <c r="K332" s="90">
        <v>45254</v>
      </c>
      <c r="L332">
        <v>10</v>
      </c>
      <c r="N332" s="90">
        <v>45254</v>
      </c>
      <c r="O332">
        <v>2</v>
      </c>
      <c r="Q332" s="90">
        <v>45985</v>
      </c>
      <c r="R332">
        <v>11</v>
      </c>
    </row>
    <row r="333" spans="2:18" x14ac:dyDescent="0.3">
      <c r="B333" s="90">
        <v>45986</v>
      </c>
      <c r="C333">
        <v>2</v>
      </c>
      <c r="E333" s="90">
        <v>45620</v>
      </c>
      <c r="F333">
        <v>10</v>
      </c>
      <c r="H333" s="90">
        <v>45620</v>
      </c>
      <c r="I333">
        <v>2</v>
      </c>
      <c r="K333" s="90">
        <v>45255</v>
      </c>
      <c r="L333">
        <v>10</v>
      </c>
      <c r="N333" s="90">
        <v>45255</v>
      </c>
      <c r="O333">
        <v>2</v>
      </c>
      <c r="Q333" s="90">
        <v>45986</v>
      </c>
      <c r="R333">
        <v>11</v>
      </c>
    </row>
    <row r="334" spans="2:18" x14ac:dyDescent="0.3">
      <c r="B334" s="90">
        <v>45987</v>
      </c>
      <c r="C334">
        <v>2</v>
      </c>
      <c r="E334" s="90">
        <v>45621</v>
      </c>
      <c r="F334">
        <v>10</v>
      </c>
      <c r="H334" s="90">
        <v>45621</v>
      </c>
      <c r="I334">
        <v>2</v>
      </c>
      <c r="K334" s="90">
        <v>45256</v>
      </c>
      <c r="L334">
        <v>10</v>
      </c>
      <c r="N334" s="90">
        <v>45256</v>
      </c>
      <c r="O334">
        <v>2</v>
      </c>
      <c r="Q334" s="90">
        <v>45987</v>
      </c>
      <c r="R334">
        <v>11</v>
      </c>
    </row>
    <row r="335" spans="2:18" x14ac:dyDescent="0.3">
      <c r="B335" s="90">
        <v>45988</v>
      </c>
      <c r="C335">
        <v>2</v>
      </c>
      <c r="E335" s="90">
        <v>45622</v>
      </c>
      <c r="F335">
        <v>10</v>
      </c>
      <c r="H335" s="90">
        <v>45622</v>
      </c>
      <c r="I335">
        <v>2</v>
      </c>
      <c r="K335" s="90">
        <v>45257</v>
      </c>
      <c r="L335">
        <v>10</v>
      </c>
      <c r="N335" s="90">
        <v>45257</v>
      </c>
      <c r="O335">
        <v>2</v>
      </c>
      <c r="Q335" s="90">
        <v>45988</v>
      </c>
      <c r="R335">
        <v>11</v>
      </c>
    </row>
    <row r="336" spans="2:18" x14ac:dyDescent="0.3">
      <c r="B336" s="90">
        <v>45989</v>
      </c>
      <c r="C336">
        <v>2</v>
      </c>
      <c r="E336" s="90">
        <v>45623</v>
      </c>
      <c r="F336">
        <v>10</v>
      </c>
      <c r="H336" s="90">
        <v>45623</v>
      </c>
      <c r="I336">
        <v>2</v>
      </c>
      <c r="K336" s="90">
        <v>45258</v>
      </c>
      <c r="L336">
        <v>10</v>
      </c>
      <c r="N336" s="90">
        <v>45258</v>
      </c>
      <c r="O336">
        <v>2</v>
      </c>
      <c r="Q336" s="90">
        <v>45989</v>
      </c>
      <c r="R336">
        <v>11</v>
      </c>
    </row>
    <row r="337" spans="2:18" x14ac:dyDescent="0.3">
      <c r="B337" s="90">
        <v>45990</v>
      </c>
      <c r="C337">
        <v>2</v>
      </c>
      <c r="E337" s="90">
        <v>45624</v>
      </c>
      <c r="F337">
        <v>10</v>
      </c>
      <c r="H337" s="90">
        <v>45624</v>
      </c>
      <c r="I337">
        <v>2</v>
      </c>
      <c r="K337" s="90">
        <v>45259</v>
      </c>
      <c r="L337">
        <v>10</v>
      </c>
      <c r="N337" s="90">
        <v>45259</v>
      </c>
      <c r="O337">
        <v>2</v>
      </c>
      <c r="Q337" s="90">
        <v>45990</v>
      </c>
      <c r="R337">
        <v>11</v>
      </c>
    </row>
    <row r="338" spans="2:18" x14ac:dyDescent="0.3">
      <c r="B338" s="90">
        <v>45991</v>
      </c>
      <c r="C338">
        <v>2</v>
      </c>
      <c r="E338" s="90">
        <v>45625</v>
      </c>
      <c r="F338">
        <v>10</v>
      </c>
      <c r="H338" s="90">
        <v>45625</v>
      </c>
      <c r="I338">
        <v>2</v>
      </c>
      <c r="K338" s="90">
        <v>45260</v>
      </c>
      <c r="L338">
        <v>10</v>
      </c>
      <c r="N338" s="90">
        <v>45260</v>
      </c>
      <c r="O338">
        <v>2</v>
      </c>
      <c r="Q338" s="90">
        <v>45991</v>
      </c>
      <c r="R338">
        <v>11</v>
      </c>
    </row>
    <row r="339" spans="2:18" x14ac:dyDescent="0.3">
      <c r="B339" s="90">
        <v>45992</v>
      </c>
      <c r="C339">
        <v>1</v>
      </c>
      <c r="E339" s="90">
        <v>45626</v>
      </c>
      <c r="F339">
        <v>10</v>
      </c>
      <c r="H339" s="90">
        <v>45626</v>
      </c>
      <c r="I339">
        <v>2</v>
      </c>
      <c r="K339" s="90">
        <v>45261</v>
      </c>
      <c r="L339">
        <v>11</v>
      </c>
      <c r="N339" s="90">
        <v>45261</v>
      </c>
      <c r="O339">
        <v>1</v>
      </c>
      <c r="Q339" s="90">
        <v>45992</v>
      </c>
      <c r="R339">
        <v>12</v>
      </c>
    </row>
    <row r="340" spans="2:18" x14ac:dyDescent="0.3">
      <c r="B340" s="90">
        <v>45993</v>
      </c>
      <c r="C340">
        <v>1</v>
      </c>
      <c r="E340" s="90">
        <v>45627</v>
      </c>
      <c r="F340">
        <v>11</v>
      </c>
      <c r="H340" s="90">
        <v>45627</v>
      </c>
      <c r="I340">
        <v>1</v>
      </c>
      <c r="K340" s="90">
        <v>45262</v>
      </c>
      <c r="L340">
        <v>11</v>
      </c>
      <c r="N340" s="90">
        <v>45262</v>
      </c>
      <c r="O340">
        <v>1</v>
      </c>
      <c r="Q340" s="90">
        <v>45993</v>
      </c>
      <c r="R340">
        <v>12</v>
      </c>
    </row>
    <row r="341" spans="2:18" x14ac:dyDescent="0.3">
      <c r="B341" s="90">
        <v>45994</v>
      </c>
      <c r="C341">
        <v>1</v>
      </c>
      <c r="E341" s="90">
        <v>45628</v>
      </c>
      <c r="F341">
        <v>11</v>
      </c>
      <c r="H341" s="90">
        <v>45628</v>
      </c>
      <c r="I341">
        <v>1</v>
      </c>
      <c r="K341" s="90">
        <v>45263</v>
      </c>
      <c r="L341">
        <v>11</v>
      </c>
      <c r="N341" s="90">
        <v>45263</v>
      </c>
      <c r="O341">
        <v>1</v>
      </c>
      <c r="Q341" s="90">
        <v>45994</v>
      </c>
      <c r="R341">
        <v>12</v>
      </c>
    </row>
    <row r="342" spans="2:18" x14ac:dyDescent="0.3">
      <c r="B342" s="90">
        <v>45995</v>
      </c>
      <c r="C342">
        <v>1</v>
      </c>
      <c r="E342" s="90">
        <v>45629</v>
      </c>
      <c r="F342">
        <v>11</v>
      </c>
      <c r="H342" s="90">
        <v>45629</v>
      </c>
      <c r="I342">
        <v>1</v>
      </c>
      <c r="K342" s="90">
        <v>45264</v>
      </c>
      <c r="L342">
        <v>11</v>
      </c>
      <c r="N342" s="90">
        <v>45264</v>
      </c>
      <c r="O342">
        <v>1</v>
      </c>
      <c r="Q342" s="90">
        <v>45995</v>
      </c>
      <c r="R342">
        <v>12</v>
      </c>
    </row>
    <row r="343" spans="2:18" x14ac:dyDescent="0.3">
      <c r="B343" s="90">
        <v>45996</v>
      </c>
      <c r="C343">
        <v>1</v>
      </c>
      <c r="E343" s="90">
        <v>45630</v>
      </c>
      <c r="F343">
        <v>11</v>
      </c>
      <c r="H343" s="90">
        <v>45630</v>
      </c>
      <c r="I343">
        <v>1</v>
      </c>
      <c r="K343" s="90">
        <v>45265</v>
      </c>
      <c r="L343">
        <v>11</v>
      </c>
      <c r="N343" s="90">
        <v>45265</v>
      </c>
      <c r="O343">
        <v>1</v>
      </c>
      <c r="Q343" s="90">
        <v>45996</v>
      </c>
      <c r="R343">
        <v>12</v>
      </c>
    </row>
    <row r="344" spans="2:18" x14ac:dyDescent="0.3">
      <c r="B344" s="90">
        <v>45997</v>
      </c>
      <c r="C344">
        <v>1</v>
      </c>
      <c r="E344" s="90">
        <v>45631</v>
      </c>
      <c r="F344">
        <v>11</v>
      </c>
      <c r="H344" s="90">
        <v>45631</v>
      </c>
      <c r="I344">
        <v>1</v>
      </c>
      <c r="K344" s="90">
        <v>45266</v>
      </c>
      <c r="L344">
        <v>11</v>
      </c>
      <c r="N344" s="90">
        <v>45266</v>
      </c>
      <c r="O344">
        <v>1</v>
      </c>
      <c r="Q344" s="90">
        <v>45997</v>
      </c>
      <c r="R344">
        <v>12</v>
      </c>
    </row>
    <row r="345" spans="2:18" x14ac:dyDescent="0.3">
      <c r="B345" s="90">
        <v>45998</v>
      </c>
      <c r="C345">
        <v>1</v>
      </c>
      <c r="E345" s="90">
        <v>45632</v>
      </c>
      <c r="F345">
        <v>11</v>
      </c>
      <c r="H345" s="90">
        <v>45632</v>
      </c>
      <c r="I345">
        <v>1</v>
      </c>
      <c r="K345" s="90">
        <v>45267</v>
      </c>
      <c r="L345">
        <v>11</v>
      </c>
      <c r="N345" s="90">
        <v>45267</v>
      </c>
      <c r="O345">
        <v>1</v>
      </c>
      <c r="Q345" s="90">
        <v>45998</v>
      </c>
      <c r="R345">
        <v>12</v>
      </c>
    </row>
    <row r="346" spans="2:18" x14ac:dyDescent="0.3">
      <c r="B346" s="90">
        <v>45999</v>
      </c>
      <c r="C346">
        <v>1</v>
      </c>
      <c r="E346" s="90">
        <v>45633</v>
      </c>
      <c r="F346">
        <v>11</v>
      </c>
      <c r="H346" s="90">
        <v>45633</v>
      </c>
      <c r="I346">
        <v>1</v>
      </c>
      <c r="K346" s="90">
        <v>45268</v>
      </c>
      <c r="L346">
        <v>11</v>
      </c>
      <c r="N346" s="90">
        <v>45268</v>
      </c>
      <c r="O346">
        <v>1</v>
      </c>
      <c r="Q346" s="90">
        <v>45999</v>
      </c>
      <c r="R346">
        <v>12</v>
      </c>
    </row>
    <row r="347" spans="2:18" x14ac:dyDescent="0.3">
      <c r="B347" s="90">
        <v>46000</v>
      </c>
      <c r="C347">
        <v>1</v>
      </c>
      <c r="E347" s="90">
        <v>45634</v>
      </c>
      <c r="F347">
        <v>11</v>
      </c>
      <c r="H347" s="90">
        <v>45634</v>
      </c>
      <c r="I347">
        <v>1</v>
      </c>
      <c r="K347" s="90">
        <v>45269</v>
      </c>
      <c r="L347">
        <v>11</v>
      </c>
      <c r="N347" s="90">
        <v>45269</v>
      </c>
      <c r="O347">
        <v>1</v>
      </c>
      <c r="Q347" s="90">
        <v>46000</v>
      </c>
      <c r="R347">
        <v>12</v>
      </c>
    </row>
    <row r="348" spans="2:18" x14ac:dyDescent="0.3">
      <c r="B348" s="90">
        <v>46001</v>
      </c>
      <c r="C348">
        <v>1</v>
      </c>
      <c r="E348" s="90">
        <v>45635</v>
      </c>
      <c r="F348">
        <v>11</v>
      </c>
      <c r="H348" s="90">
        <v>45635</v>
      </c>
      <c r="I348">
        <v>1</v>
      </c>
      <c r="K348" s="90">
        <v>45270</v>
      </c>
      <c r="L348">
        <v>11</v>
      </c>
      <c r="N348" s="90">
        <v>45270</v>
      </c>
      <c r="O348">
        <v>1</v>
      </c>
      <c r="Q348" s="90">
        <v>46001</v>
      </c>
      <c r="R348">
        <v>12</v>
      </c>
    </row>
    <row r="349" spans="2:18" x14ac:dyDescent="0.3">
      <c r="B349" s="90">
        <v>46002</v>
      </c>
      <c r="C349">
        <v>1</v>
      </c>
      <c r="E349" s="90">
        <v>45636</v>
      </c>
      <c r="F349">
        <v>11</v>
      </c>
      <c r="H349" s="90">
        <v>45636</v>
      </c>
      <c r="I349">
        <v>1</v>
      </c>
      <c r="K349" s="90">
        <v>45271</v>
      </c>
      <c r="L349">
        <v>11</v>
      </c>
      <c r="N349" s="90">
        <v>45271</v>
      </c>
      <c r="O349">
        <v>1</v>
      </c>
      <c r="Q349" s="90">
        <v>46002</v>
      </c>
      <c r="R349">
        <v>12</v>
      </c>
    </row>
    <row r="350" spans="2:18" x14ac:dyDescent="0.3">
      <c r="B350" s="90">
        <v>46003</v>
      </c>
      <c r="C350">
        <v>1</v>
      </c>
      <c r="E350" s="90">
        <v>45637</v>
      </c>
      <c r="F350">
        <v>11</v>
      </c>
      <c r="H350" s="90">
        <v>45637</v>
      </c>
      <c r="I350">
        <v>1</v>
      </c>
      <c r="K350" s="90">
        <v>45272</v>
      </c>
      <c r="L350">
        <v>11</v>
      </c>
      <c r="N350" s="90">
        <v>45272</v>
      </c>
      <c r="O350">
        <v>1</v>
      </c>
      <c r="Q350" s="90">
        <v>46003</v>
      </c>
      <c r="R350">
        <v>12</v>
      </c>
    </row>
    <row r="351" spans="2:18" x14ac:dyDescent="0.3">
      <c r="B351" s="90">
        <v>46004</v>
      </c>
      <c r="C351">
        <v>1</v>
      </c>
      <c r="E351" s="90">
        <v>45638</v>
      </c>
      <c r="F351">
        <v>11</v>
      </c>
      <c r="H351" s="90">
        <v>45638</v>
      </c>
      <c r="I351">
        <v>1</v>
      </c>
      <c r="K351" s="90">
        <v>45273</v>
      </c>
      <c r="L351">
        <v>11</v>
      </c>
      <c r="N351" s="90">
        <v>45273</v>
      </c>
      <c r="O351">
        <v>1</v>
      </c>
      <c r="Q351" s="90">
        <v>46004</v>
      </c>
      <c r="R351">
        <v>12</v>
      </c>
    </row>
    <row r="352" spans="2:18" x14ac:dyDescent="0.3">
      <c r="B352" s="90">
        <v>46005</v>
      </c>
      <c r="C352">
        <v>1</v>
      </c>
      <c r="E352" s="90">
        <v>45639</v>
      </c>
      <c r="F352">
        <v>11</v>
      </c>
      <c r="H352" s="90">
        <v>45639</v>
      </c>
      <c r="I352">
        <v>1</v>
      </c>
      <c r="K352" s="90">
        <v>45274</v>
      </c>
      <c r="L352">
        <v>11</v>
      </c>
      <c r="N352" s="90">
        <v>45274</v>
      </c>
      <c r="O352">
        <v>1</v>
      </c>
      <c r="Q352" s="90">
        <v>46005</v>
      </c>
      <c r="R352">
        <v>12</v>
      </c>
    </row>
    <row r="353" spans="2:18" x14ac:dyDescent="0.3">
      <c r="B353" s="90">
        <v>46006</v>
      </c>
      <c r="C353">
        <v>1</v>
      </c>
      <c r="E353" s="90">
        <v>45640</v>
      </c>
      <c r="F353">
        <v>11</v>
      </c>
      <c r="H353" s="90">
        <v>45640</v>
      </c>
      <c r="I353">
        <v>1</v>
      </c>
      <c r="K353" s="90">
        <v>45275</v>
      </c>
      <c r="L353">
        <v>11</v>
      </c>
      <c r="N353" s="90">
        <v>45275</v>
      </c>
      <c r="O353">
        <v>1</v>
      </c>
      <c r="Q353" s="90">
        <v>46006</v>
      </c>
      <c r="R353">
        <v>12</v>
      </c>
    </row>
    <row r="354" spans="2:18" x14ac:dyDescent="0.3">
      <c r="B354" s="90">
        <v>46007</v>
      </c>
      <c r="C354">
        <v>1</v>
      </c>
      <c r="E354" s="90">
        <v>45641</v>
      </c>
      <c r="F354">
        <v>11</v>
      </c>
      <c r="H354" s="90">
        <v>45641</v>
      </c>
      <c r="I354">
        <v>1</v>
      </c>
      <c r="K354" s="90">
        <v>45276</v>
      </c>
      <c r="L354">
        <v>11</v>
      </c>
      <c r="N354" s="90">
        <v>45276</v>
      </c>
      <c r="O354">
        <v>1</v>
      </c>
      <c r="Q354" s="90">
        <v>46007</v>
      </c>
      <c r="R354">
        <v>12</v>
      </c>
    </row>
    <row r="355" spans="2:18" x14ac:dyDescent="0.3">
      <c r="B355" s="90">
        <v>46008</v>
      </c>
      <c r="C355">
        <v>1</v>
      </c>
      <c r="E355" s="90">
        <v>45642</v>
      </c>
      <c r="F355">
        <v>11</v>
      </c>
      <c r="H355" s="90">
        <v>45642</v>
      </c>
      <c r="I355">
        <v>1</v>
      </c>
      <c r="K355" s="90">
        <v>45277</v>
      </c>
      <c r="L355">
        <v>11</v>
      </c>
      <c r="N355" s="90">
        <v>45277</v>
      </c>
      <c r="O355">
        <v>1</v>
      </c>
      <c r="Q355" s="90">
        <v>46008</v>
      </c>
      <c r="R355">
        <v>12</v>
      </c>
    </row>
    <row r="356" spans="2:18" x14ac:dyDescent="0.3">
      <c r="B356" s="90">
        <v>46009</v>
      </c>
      <c r="C356">
        <v>1</v>
      </c>
      <c r="E356" s="90">
        <v>45643</v>
      </c>
      <c r="F356">
        <v>11</v>
      </c>
      <c r="H356" s="90">
        <v>45643</v>
      </c>
      <c r="I356">
        <v>1</v>
      </c>
      <c r="K356" s="90">
        <v>45278</v>
      </c>
      <c r="L356">
        <v>11</v>
      </c>
      <c r="N356" s="90">
        <v>45278</v>
      </c>
      <c r="O356">
        <v>1</v>
      </c>
      <c r="Q356" s="90">
        <v>46009</v>
      </c>
      <c r="R356">
        <v>12</v>
      </c>
    </row>
    <row r="357" spans="2:18" x14ac:dyDescent="0.3">
      <c r="B357" s="90">
        <v>46010</v>
      </c>
      <c r="C357">
        <v>1</v>
      </c>
      <c r="E357" s="90">
        <v>45644</v>
      </c>
      <c r="F357">
        <v>11</v>
      </c>
      <c r="H357" s="90">
        <v>45644</v>
      </c>
      <c r="I357">
        <v>1</v>
      </c>
      <c r="K357" s="90">
        <v>45279</v>
      </c>
      <c r="L357">
        <v>11</v>
      </c>
      <c r="N357" s="90">
        <v>45279</v>
      </c>
      <c r="O357">
        <v>1</v>
      </c>
      <c r="Q357" s="90">
        <v>46010</v>
      </c>
      <c r="R357">
        <v>12</v>
      </c>
    </row>
    <row r="358" spans="2:18" x14ac:dyDescent="0.3">
      <c r="B358" s="90">
        <v>46011</v>
      </c>
      <c r="C358">
        <v>1</v>
      </c>
      <c r="E358" s="90">
        <v>45645</v>
      </c>
      <c r="F358">
        <v>11</v>
      </c>
      <c r="H358" s="90">
        <v>45645</v>
      </c>
      <c r="I358">
        <v>1</v>
      </c>
      <c r="K358" s="90">
        <v>45280</v>
      </c>
      <c r="L358">
        <v>11</v>
      </c>
      <c r="N358" s="90">
        <v>45280</v>
      </c>
      <c r="O358">
        <v>1</v>
      </c>
      <c r="Q358" s="90">
        <v>46011</v>
      </c>
      <c r="R358">
        <v>12</v>
      </c>
    </row>
    <row r="359" spans="2:18" x14ac:dyDescent="0.3">
      <c r="B359" s="90">
        <v>46012</v>
      </c>
      <c r="C359">
        <v>1</v>
      </c>
      <c r="E359" s="90">
        <v>45646</v>
      </c>
      <c r="F359">
        <v>11</v>
      </c>
      <c r="H359" s="90">
        <v>45646</v>
      </c>
      <c r="I359">
        <v>1</v>
      </c>
      <c r="K359" s="90">
        <v>45281</v>
      </c>
      <c r="L359">
        <v>11</v>
      </c>
      <c r="N359" s="90">
        <v>45281</v>
      </c>
      <c r="O359">
        <v>1</v>
      </c>
      <c r="Q359" s="90">
        <v>46012</v>
      </c>
      <c r="R359">
        <v>12</v>
      </c>
    </row>
    <row r="360" spans="2:18" x14ac:dyDescent="0.3">
      <c r="B360" s="90">
        <v>46013</v>
      </c>
      <c r="C360">
        <v>1</v>
      </c>
      <c r="E360" s="90">
        <v>45647</v>
      </c>
      <c r="F360">
        <v>11</v>
      </c>
      <c r="H360" s="90">
        <v>45647</v>
      </c>
      <c r="I360">
        <v>1</v>
      </c>
      <c r="K360" s="90">
        <v>45282</v>
      </c>
      <c r="L360">
        <v>11</v>
      </c>
      <c r="N360" s="90">
        <v>45282</v>
      </c>
      <c r="O360">
        <v>1</v>
      </c>
      <c r="Q360" s="90">
        <v>46013</v>
      </c>
      <c r="R360">
        <v>12</v>
      </c>
    </row>
    <row r="361" spans="2:18" x14ac:dyDescent="0.3">
      <c r="B361" s="90">
        <v>46014</v>
      </c>
      <c r="C361">
        <v>1</v>
      </c>
      <c r="E361" s="90">
        <v>45648</v>
      </c>
      <c r="F361">
        <v>11</v>
      </c>
      <c r="H361" s="90">
        <v>45648</v>
      </c>
      <c r="I361">
        <v>1</v>
      </c>
      <c r="K361" s="90">
        <v>45283</v>
      </c>
      <c r="L361">
        <v>11</v>
      </c>
      <c r="N361" s="90">
        <v>45283</v>
      </c>
      <c r="O361">
        <v>1</v>
      </c>
      <c r="Q361" s="90">
        <v>46014</v>
      </c>
      <c r="R361">
        <v>12</v>
      </c>
    </row>
    <row r="362" spans="2:18" x14ac:dyDescent="0.3">
      <c r="B362" s="90">
        <v>46015</v>
      </c>
      <c r="C362">
        <v>1</v>
      </c>
      <c r="E362" s="90">
        <v>45649</v>
      </c>
      <c r="F362">
        <v>11</v>
      </c>
      <c r="H362" s="90">
        <v>45649</v>
      </c>
      <c r="I362">
        <v>1</v>
      </c>
      <c r="K362" s="90">
        <v>45284</v>
      </c>
      <c r="L362">
        <v>11</v>
      </c>
      <c r="N362" s="90">
        <v>45284</v>
      </c>
      <c r="O362">
        <v>1</v>
      </c>
      <c r="Q362" s="90">
        <v>46015</v>
      </c>
      <c r="R362">
        <v>12</v>
      </c>
    </row>
    <row r="363" spans="2:18" x14ac:dyDescent="0.3">
      <c r="B363" s="90">
        <v>46016</v>
      </c>
      <c r="C363">
        <v>1</v>
      </c>
      <c r="E363" s="90">
        <v>45650</v>
      </c>
      <c r="F363">
        <v>11</v>
      </c>
      <c r="H363" s="90">
        <v>45650</v>
      </c>
      <c r="I363">
        <v>1</v>
      </c>
      <c r="K363" s="90">
        <v>45285</v>
      </c>
      <c r="L363">
        <v>11</v>
      </c>
      <c r="N363" s="90">
        <v>45285</v>
      </c>
      <c r="O363">
        <v>1</v>
      </c>
      <c r="Q363" s="90">
        <v>46016</v>
      </c>
      <c r="R363">
        <v>12</v>
      </c>
    </row>
    <row r="364" spans="2:18" x14ac:dyDescent="0.3">
      <c r="B364" s="90">
        <v>46017</v>
      </c>
      <c r="C364">
        <v>1</v>
      </c>
      <c r="E364" s="90">
        <v>45651</v>
      </c>
      <c r="F364">
        <v>11</v>
      </c>
      <c r="H364" s="90">
        <v>45651</v>
      </c>
      <c r="I364">
        <v>1</v>
      </c>
      <c r="K364" s="90">
        <v>45286</v>
      </c>
      <c r="L364">
        <v>11</v>
      </c>
      <c r="N364" s="90">
        <v>45286</v>
      </c>
      <c r="O364">
        <v>1</v>
      </c>
      <c r="Q364" s="90">
        <v>46017</v>
      </c>
      <c r="R364">
        <v>12</v>
      </c>
    </row>
    <row r="365" spans="2:18" x14ac:dyDescent="0.3">
      <c r="B365" s="90">
        <v>46018</v>
      </c>
      <c r="C365">
        <v>1</v>
      </c>
      <c r="E365" s="90">
        <v>45652</v>
      </c>
      <c r="F365">
        <v>11</v>
      </c>
      <c r="H365" s="90">
        <v>45652</v>
      </c>
      <c r="I365">
        <v>1</v>
      </c>
      <c r="K365" s="90">
        <v>45287</v>
      </c>
      <c r="L365">
        <v>11</v>
      </c>
      <c r="N365" s="90">
        <v>45287</v>
      </c>
      <c r="O365">
        <v>1</v>
      </c>
      <c r="Q365" s="90">
        <v>46018</v>
      </c>
      <c r="R365">
        <v>12</v>
      </c>
    </row>
    <row r="366" spans="2:18" x14ac:dyDescent="0.3">
      <c r="B366" s="90">
        <v>46019</v>
      </c>
      <c r="C366">
        <v>1</v>
      </c>
      <c r="E366" s="90">
        <v>45653</v>
      </c>
      <c r="F366">
        <v>11</v>
      </c>
      <c r="H366" s="90">
        <v>45653</v>
      </c>
      <c r="I366">
        <v>1</v>
      </c>
      <c r="K366" s="90">
        <v>45288</v>
      </c>
      <c r="L366">
        <v>11</v>
      </c>
      <c r="N366" s="90">
        <v>45288</v>
      </c>
      <c r="O366">
        <v>1</v>
      </c>
      <c r="Q366" s="90">
        <v>46019</v>
      </c>
      <c r="R366">
        <v>12</v>
      </c>
    </row>
    <row r="367" spans="2:18" x14ac:dyDescent="0.3">
      <c r="B367" s="90">
        <v>46020</v>
      </c>
      <c r="C367">
        <v>1</v>
      </c>
      <c r="E367" s="90">
        <v>45654</v>
      </c>
      <c r="F367">
        <v>11</v>
      </c>
      <c r="H367" s="90">
        <v>45654</v>
      </c>
      <c r="I367">
        <v>1</v>
      </c>
      <c r="K367" s="90">
        <v>45289</v>
      </c>
      <c r="L367">
        <v>11</v>
      </c>
      <c r="N367" s="90">
        <v>45289</v>
      </c>
      <c r="O367">
        <v>1</v>
      </c>
      <c r="Q367" s="90">
        <v>46020</v>
      </c>
      <c r="R367">
        <v>12</v>
      </c>
    </row>
    <row r="368" spans="2:18" x14ac:dyDescent="0.3">
      <c r="B368" s="90">
        <v>46021</v>
      </c>
      <c r="C368">
        <v>1</v>
      </c>
      <c r="E368" s="90">
        <v>45655</v>
      </c>
      <c r="F368">
        <v>11</v>
      </c>
      <c r="H368" s="90">
        <v>45655</v>
      </c>
      <c r="I368">
        <v>1</v>
      </c>
      <c r="K368" s="90">
        <v>45290</v>
      </c>
      <c r="L368">
        <v>11</v>
      </c>
      <c r="N368" s="90">
        <v>45290</v>
      </c>
      <c r="O368">
        <v>1</v>
      </c>
      <c r="Q368" s="90">
        <v>46021</v>
      </c>
      <c r="R368">
        <v>12</v>
      </c>
    </row>
    <row r="369" spans="2:18" x14ac:dyDescent="0.3">
      <c r="B369" s="90">
        <v>46022</v>
      </c>
      <c r="C369">
        <v>1</v>
      </c>
      <c r="E369" s="90">
        <v>45656</v>
      </c>
      <c r="F369">
        <v>11</v>
      </c>
      <c r="H369" s="90">
        <v>45656</v>
      </c>
      <c r="I369">
        <v>1</v>
      </c>
      <c r="K369" s="90">
        <v>45291</v>
      </c>
      <c r="L369">
        <v>11</v>
      </c>
      <c r="N369" s="90">
        <v>45291</v>
      </c>
      <c r="O369">
        <v>1</v>
      </c>
      <c r="Q369" s="90">
        <v>46022</v>
      </c>
      <c r="R369">
        <v>12</v>
      </c>
    </row>
    <row r="370" spans="2:18" x14ac:dyDescent="0.3">
      <c r="E370" s="90">
        <v>45657</v>
      </c>
      <c r="F370">
        <v>11</v>
      </c>
      <c r="H370" s="90">
        <v>45657</v>
      </c>
      <c r="I370">
        <v>1</v>
      </c>
    </row>
  </sheetData>
  <mergeCells count="8">
    <mergeCell ref="Y2:AA2"/>
    <mergeCell ref="B2:C2"/>
    <mergeCell ref="E2:F2"/>
    <mergeCell ref="H2:I2"/>
    <mergeCell ref="K2:L2"/>
    <mergeCell ref="N2:O2"/>
    <mergeCell ref="Q2:R2"/>
    <mergeCell ref="T2:W2"/>
  </mergeCells>
  <pageMargins left="0.7" right="0.7" top="0.78740157499999996" bottom="0.78740157499999996" header="0.3" footer="0.3"/>
  <pageSetup paperSize="9" orientation="portrait" r:id="rId1"/>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8"/>
  <sheetViews>
    <sheetView showGridLines="0" topLeftCell="A10" zoomScaleNormal="100" workbookViewId="0">
      <selection activeCell="E32" sqref="E32:I32"/>
    </sheetView>
  </sheetViews>
  <sheetFormatPr baseColWidth="10" defaultColWidth="11.44140625" defaultRowHeight="14.4" x14ac:dyDescent="0.3"/>
  <cols>
    <col min="1" max="3" width="11.44140625" style="45"/>
    <col min="4" max="4" width="3.6640625" style="45" customWidth="1"/>
    <col min="5" max="5" width="11.44140625" style="45"/>
    <col min="6" max="6" width="3.6640625" style="45" customWidth="1"/>
    <col min="7" max="8" width="11.44140625" style="45"/>
    <col min="9" max="9" width="9.44140625" style="45" customWidth="1"/>
    <col min="10" max="16384" width="11.44140625" style="45"/>
  </cols>
  <sheetData>
    <row r="1" spans="1:9" ht="15.6" x14ac:dyDescent="0.3">
      <c r="A1" s="44" t="s">
        <v>0</v>
      </c>
      <c r="B1" s="8"/>
      <c r="C1" s="8"/>
      <c r="D1" s="8"/>
      <c r="E1" s="8"/>
      <c r="F1" s="8"/>
      <c r="G1" s="8"/>
      <c r="H1" s="8"/>
      <c r="I1" s="8"/>
    </row>
    <row r="2" spans="1:9" x14ac:dyDescent="0.3">
      <c r="A2" s="46" t="s">
        <v>61</v>
      </c>
      <c r="B2" s="8"/>
      <c r="C2" s="8"/>
      <c r="D2" s="8"/>
      <c r="E2" s="8"/>
      <c r="F2" s="8"/>
      <c r="G2" s="8"/>
      <c r="H2" s="8"/>
      <c r="I2" s="8"/>
    </row>
    <row r="3" spans="1:9" x14ac:dyDescent="0.3">
      <c r="A3" s="8"/>
      <c r="B3" s="8"/>
      <c r="C3" s="8"/>
      <c r="D3" s="8"/>
      <c r="E3" s="8"/>
      <c r="F3" s="8"/>
      <c r="G3" s="8"/>
      <c r="H3" s="8"/>
      <c r="I3" s="8"/>
    </row>
    <row r="4" spans="1:9" x14ac:dyDescent="0.3">
      <c r="A4" s="8"/>
      <c r="B4" s="8"/>
      <c r="C4" s="8"/>
      <c r="D4" s="8"/>
      <c r="E4" s="8"/>
      <c r="F4" s="8"/>
      <c r="G4" s="8"/>
      <c r="H4" s="8"/>
      <c r="I4" s="8"/>
    </row>
    <row r="5" spans="1:9" ht="15.75" customHeight="1" x14ac:dyDescent="0.3">
      <c r="A5" s="8"/>
      <c r="B5" s="8"/>
      <c r="C5" s="8"/>
      <c r="D5" s="8"/>
      <c r="E5" s="8"/>
      <c r="F5" s="8"/>
      <c r="G5" s="8"/>
      <c r="H5" s="8"/>
      <c r="I5" s="8"/>
    </row>
    <row r="6" spans="1:9" x14ac:dyDescent="0.3">
      <c r="A6" s="8"/>
      <c r="B6" s="8"/>
      <c r="C6" s="8"/>
      <c r="D6" s="8"/>
      <c r="E6" s="8"/>
      <c r="F6" s="8"/>
      <c r="G6" s="8"/>
      <c r="H6" s="8"/>
      <c r="I6" s="8"/>
    </row>
    <row r="7" spans="1:9" x14ac:dyDescent="0.3">
      <c r="A7" s="46" t="s">
        <v>0</v>
      </c>
      <c r="B7" s="8"/>
      <c r="C7" s="8"/>
      <c r="D7" s="8"/>
      <c r="E7" s="8"/>
      <c r="F7" s="8"/>
      <c r="G7" s="8"/>
      <c r="H7" s="8"/>
      <c r="I7" s="8"/>
    </row>
    <row r="8" spans="1:9" x14ac:dyDescent="0.3">
      <c r="A8" s="46" t="s">
        <v>60</v>
      </c>
      <c r="B8" s="8"/>
      <c r="C8" s="8"/>
      <c r="D8" s="8"/>
      <c r="E8" s="8"/>
      <c r="F8" s="8"/>
      <c r="G8" s="8"/>
      <c r="H8" s="8"/>
      <c r="I8" s="8"/>
    </row>
    <row r="9" spans="1:9" x14ac:dyDescent="0.3">
      <c r="A9" s="46" t="s">
        <v>1</v>
      </c>
      <c r="B9" s="8"/>
      <c r="C9" s="8"/>
      <c r="D9" s="8"/>
      <c r="E9" s="8"/>
      <c r="F9" s="8"/>
      <c r="G9" s="8"/>
      <c r="H9" s="8"/>
      <c r="I9" s="8"/>
    </row>
    <row r="10" spans="1:9" x14ac:dyDescent="0.3">
      <c r="A10" s="46" t="s">
        <v>2</v>
      </c>
      <c r="B10" s="8"/>
      <c r="C10" s="8"/>
      <c r="D10" s="8"/>
      <c r="E10" s="8"/>
      <c r="F10" s="8"/>
      <c r="G10" s="8"/>
      <c r="H10" s="8"/>
      <c r="I10" s="8"/>
    </row>
    <row r="11" spans="1:9" x14ac:dyDescent="0.3">
      <c r="A11" s="8"/>
      <c r="B11" s="8"/>
      <c r="C11" s="8"/>
      <c r="D11" s="8"/>
      <c r="E11" s="8"/>
      <c r="F11" s="8"/>
      <c r="G11" s="8"/>
      <c r="H11" s="8"/>
      <c r="I11" s="8"/>
    </row>
    <row r="12" spans="1:9" ht="22.5" customHeight="1" x14ac:dyDescent="0.3">
      <c r="A12" s="144" t="s">
        <v>63</v>
      </c>
      <c r="B12" s="144"/>
      <c r="C12" s="144"/>
      <c r="D12" s="144"/>
      <c r="E12" s="144"/>
      <c r="F12" s="144"/>
      <c r="G12" s="144"/>
      <c r="H12" s="144"/>
      <c r="I12" s="144"/>
    </row>
    <row r="13" spans="1:9" ht="15" thickBot="1" x14ac:dyDescent="0.35">
      <c r="A13" s="8"/>
      <c r="B13" s="8"/>
      <c r="C13" s="8"/>
      <c r="D13" s="8"/>
      <c r="E13" s="8"/>
      <c r="F13" s="8"/>
      <c r="G13" s="8"/>
      <c r="H13" s="8"/>
      <c r="I13" s="8"/>
    </row>
    <row r="14" spans="1:9" ht="24.75" customHeight="1" thickTop="1" x14ac:dyDescent="0.3">
      <c r="A14" s="148" t="s">
        <v>59</v>
      </c>
      <c r="B14" s="149"/>
      <c r="C14" s="149"/>
      <c r="D14" s="149"/>
      <c r="E14" s="149"/>
      <c r="F14" s="149"/>
      <c r="G14" s="149"/>
      <c r="H14" s="149"/>
      <c r="I14" s="150"/>
    </row>
    <row r="15" spans="1:9" ht="15" thickBot="1" x14ac:dyDescent="0.35">
      <c r="A15" s="47"/>
      <c r="B15" s="48"/>
      <c r="C15" s="48"/>
      <c r="D15" s="48"/>
      <c r="E15" s="48"/>
      <c r="F15" s="48"/>
      <c r="G15" s="48"/>
      <c r="H15" s="48"/>
      <c r="I15" s="49"/>
    </row>
    <row r="16" spans="1:9" ht="15" customHeight="1" thickTop="1" x14ac:dyDescent="0.3">
      <c r="A16" s="160" t="s">
        <v>105</v>
      </c>
      <c r="B16" s="161"/>
      <c r="C16" s="162"/>
      <c r="D16" s="166">
        <f>IK</f>
        <v>0</v>
      </c>
      <c r="E16" s="167"/>
      <c r="F16" s="167"/>
      <c r="G16" s="167"/>
      <c r="H16" s="167"/>
      <c r="I16" s="168"/>
    </row>
    <row r="17" spans="1:9" ht="15" thickBot="1" x14ac:dyDescent="0.35">
      <c r="A17" s="163"/>
      <c r="B17" s="164"/>
      <c r="C17" s="165"/>
      <c r="D17" s="169"/>
      <c r="E17" s="170"/>
      <c r="F17" s="170"/>
      <c r="G17" s="170"/>
      <c r="H17" s="170"/>
      <c r="I17" s="171"/>
    </row>
    <row r="18" spans="1:9" ht="15.6" thickTop="1" thickBot="1" x14ac:dyDescent="0.35">
      <c r="A18" s="157"/>
      <c r="B18" s="158"/>
      <c r="C18" s="158"/>
      <c r="D18" s="158"/>
      <c r="E18" s="158"/>
      <c r="F18" s="158"/>
      <c r="G18" s="158"/>
      <c r="H18" s="158"/>
      <c r="I18" s="159"/>
    </row>
    <row r="19" spans="1:9" ht="15" thickTop="1" x14ac:dyDescent="0.3">
      <c r="A19" s="172" t="s">
        <v>167</v>
      </c>
      <c r="B19" s="173"/>
      <c r="C19" s="174"/>
      <c r="D19" s="178">
        <f>Name_Einrichtung</f>
        <v>0</v>
      </c>
      <c r="E19" s="179"/>
      <c r="F19" s="179"/>
      <c r="G19" s="179"/>
      <c r="H19" s="179"/>
      <c r="I19" s="180"/>
    </row>
    <row r="20" spans="1:9" ht="15" thickBot="1" x14ac:dyDescent="0.35">
      <c r="A20" s="175"/>
      <c r="B20" s="176"/>
      <c r="C20" s="177"/>
      <c r="D20" s="181"/>
      <c r="E20" s="182"/>
      <c r="F20" s="182"/>
      <c r="G20" s="182"/>
      <c r="H20" s="182"/>
      <c r="I20" s="183"/>
    </row>
    <row r="21" spans="1:9" ht="15.6" thickTop="1" thickBot="1" x14ac:dyDescent="0.35">
      <c r="A21" s="50"/>
      <c r="B21" s="51"/>
      <c r="C21" s="51"/>
      <c r="D21" s="51"/>
      <c r="E21" s="51"/>
      <c r="F21" s="51"/>
      <c r="G21" s="51"/>
      <c r="H21" s="51"/>
      <c r="I21" s="52"/>
    </row>
    <row r="22" spans="1:9" ht="15.6" thickTop="1" thickBot="1" x14ac:dyDescent="0.35">
      <c r="A22" s="8"/>
      <c r="B22" s="8"/>
      <c r="C22" s="8"/>
      <c r="D22" s="8"/>
      <c r="E22" s="8"/>
      <c r="F22" s="8"/>
      <c r="G22" s="8"/>
      <c r="H22" s="8"/>
      <c r="I22" s="8"/>
    </row>
    <row r="23" spans="1:9" ht="24.75" customHeight="1" thickTop="1" x14ac:dyDescent="0.3">
      <c r="A23" s="148" t="s">
        <v>58</v>
      </c>
      <c r="B23" s="149"/>
      <c r="C23" s="149"/>
      <c r="D23" s="149"/>
      <c r="E23" s="149"/>
      <c r="F23" s="149"/>
      <c r="G23" s="149"/>
      <c r="H23" s="149"/>
      <c r="I23" s="150"/>
    </row>
    <row r="24" spans="1:9" x14ac:dyDescent="0.3">
      <c r="A24" s="53"/>
      <c r="B24" s="48"/>
      <c r="C24" s="48"/>
      <c r="D24" s="48"/>
      <c r="E24" s="48"/>
      <c r="F24" s="48"/>
      <c r="G24" s="48"/>
      <c r="H24" s="48"/>
      <c r="I24" s="49"/>
    </row>
    <row r="25" spans="1:9" ht="39" customHeight="1" x14ac:dyDescent="0.3">
      <c r="A25" s="145" t="s">
        <v>57</v>
      </c>
      <c r="B25" s="146"/>
      <c r="C25" s="146"/>
      <c r="D25" s="146"/>
      <c r="E25" s="146"/>
      <c r="F25" s="146"/>
      <c r="G25" s="146"/>
      <c r="H25" s="146"/>
      <c r="I25" s="147"/>
    </row>
    <row r="26" spans="1:9" x14ac:dyDescent="0.3">
      <c r="A26" s="53"/>
      <c r="B26" s="48"/>
      <c r="C26" s="48"/>
      <c r="D26" s="48"/>
      <c r="E26" s="48"/>
      <c r="F26" s="48"/>
      <c r="G26" s="48"/>
      <c r="H26" s="48"/>
      <c r="I26" s="49"/>
    </row>
    <row r="27" spans="1:9" ht="29.25" customHeight="1" x14ac:dyDescent="0.3">
      <c r="A27" s="145" t="s">
        <v>166</v>
      </c>
      <c r="B27" s="146"/>
      <c r="C27" s="146"/>
      <c r="D27" s="146"/>
      <c r="E27" s="146"/>
      <c r="F27" s="146"/>
      <c r="G27" s="146"/>
      <c r="H27" s="146"/>
      <c r="I27" s="147"/>
    </row>
    <row r="28" spans="1:9" x14ac:dyDescent="0.3">
      <c r="A28" s="53"/>
      <c r="B28" s="48"/>
      <c r="C28" s="48"/>
      <c r="D28" s="48"/>
      <c r="E28" s="48"/>
      <c r="F28" s="48"/>
      <c r="G28" s="48"/>
      <c r="H28" s="48"/>
      <c r="I28" s="49"/>
    </row>
    <row r="29" spans="1:9" ht="51.75" customHeight="1" x14ac:dyDescent="0.3">
      <c r="A29" s="145" t="s">
        <v>56</v>
      </c>
      <c r="B29" s="146"/>
      <c r="C29" s="146"/>
      <c r="D29" s="146"/>
      <c r="E29" s="146"/>
      <c r="F29" s="146"/>
      <c r="G29" s="146"/>
      <c r="H29" s="146"/>
      <c r="I29" s="147"/>
    </row>
    <row r="30" spans="1:9" ht="15" thickBot="1" x14ac:dyDescent="0.35">
      <c r="A30" s="54"/>
      <c r="B30" s="55"/>
      <c r="C30" s="55"/>
      <c r="D30" s="55"/>
      <c r="E30" s="55"/>
      <c r="F30" s="55"/>
      <c r="G30" s="55"/>
      <c r="H30" s="55"/>
      <c r="I30" s="56"/>
    </row>
    <row r="31" spans="1:9" ht="15.6" thickTop="1" thickBot="1" x14ac:dyDescent="0.35">
      <c r="A31" s="8"/>
      <c r="B31" s="8"/>
      <c r="C31" s="8"/>
      <c r="D31" s="8"/>
      <c r="E31" s="8"/>
      <c r="F31" s="8"/>
      <c r="G31" s="8"/>
      <c r="H31" s="8"/>
      <c r="I31" s="8"/>
    </row>
    <row r="32" spans="1:9" ht="27.75" customHeight="1" thickTop="1" thickBot="1" x14ac:dyDescent="0.35">
      <c r="A32" s="151" t="s">
        <v>55</v>
      </c>
      <c r="B32" s="152"/>
      <c r="C32" s="152"/>
      <c r="D32" s="153"/>
      <c r="E32" s="154"/>
      <c r="F32" s="155"/>
      <c r="G32" s="155"/>
      <c r="H32" s="155"/>
      <c r="I32" s="156"/>
    </row>
    <row r="33" spans="1:9" ht="15" thickTop="1" x14ac:dyDescent="0.3">
      <c r="A33" s="8"/>
      <c r="B33" s="8"/>
      <c r="C33" s="8"/>
      <c r="D33" s="8"/>
      <c r="E33" s="8"/>
      <c r="F33" s="8"/>
      <c r="G33" s="8"/>
      <c r="H33" s="8"/>
      <c r="I33" s="8"/>
    </row>
    <row r="34" spans="1:9" ht="15.6" thickBot="1" x14ac:dyDescent="0.35">
      <c r="A34" s="194" t="s">
        <v>54</v>
      </c>
      <c r="B34" s="194"/>
      <c r="C34" s="194"/>
      <c r="D34" s="194"/>
      <c r="E34" s="194"/>
      <c r="F34" s="193" t="s">
        <v>53</v>
      </c>
      <c r="G34" s="193"/>
      <c r="H34" s="193"/>
      <c r="I34" s="193"/>
    </row>
    <row r="35" spans="1:9" ht="15.6" thickTop="1" thickBot="1" x14ac:dyDescent="0.35">
      <c r="A35" s="154"/>
      <c r="B35" s="155"/>
      <c r="C35" s="155"/>
      <c r="D35" s="156"/>
      <c r="E35" s="8"/>
      <c r="F35" s="184"/>
      <c r="G35" s="185"/>
      <c r="H35" s="185"/>
      <c r="I35" s="186"/>
    </row>
    <row r="36" spans="1:9" ht="15" thickTop="1" x14ac:dyDescent="0.3">
      <c r="A36" s="8"/>
      <c r="B36" s="8"/>
      <c r="C36" s="8"/>
      <c r="D36" s="8"/>
      <c r="E36" s="8"/>
      <c r="F36" s="187"/>
      <c r="G36" s="188"/>
      <c r="H36" s="188"/>
      <c r="I36" s="189"/>
    </row>
    <row r="37" spans="1:9" ht="15" thickBot="1" x14ac:dyDescent="0.35">
      <c r="A37" s="8"/>
      <c r="B37" s="8"/>
      <c r="C37" s="8"/>
      <c r="D37" s="8"/>
      <c r="E37" s="8"/>
      <c r="F37" s="190"/>
      <c r="G37" s="191"/>
      <c r="H37" s="191"/>
      <c r="I37" s="192"/>
    </row>
    <row r="38" spans="1:9" ht="15" thickTop="1" x14ac:dyDescent="0.3"/>
  </sheetData>
  <sheetProtection algorithmName="SHA-512" hashValue="VQkUwLBcn0a7iJvlq8JOB5LLNR137HAxY4K8y/jBbbwFMvdU32GyVQ5u1DxEeObZBMUqVRNhpUTdRgWz9pqkVA==" saltValue="dPrNwzNlZ242Bfhk3KAp9g==" spinCount="100000" sheet="1" objects="1" scenarios="1"/>
  <mergeCells count="17">
    <mergeCell ref="A35:D35"/>
    <mergeCell ref="F35:I37"/>
    <mergeCell ref="F34:I34"/>
    <mergeCell ref="A14:I14"/>
    <mergeCell ref="A34:E34"/>
    <mergeCell ref="A12:I12"/>
    <mergeCell ref="A27:I27"/>
    <mergeCell ref="A23:I23"/>
    <mergeCell ref="A32:D32"/>
    <mergeCell ref="E32:I32"/>
    <mergeCell ref="A29:I29"/>
    <mergeCell ref="A25:I25"/>
    <mergeCell ref="A18:I18"/>
    <mergeCell ref="A16:C17"/>
    <mergeCell ref="D16:I17"/>
    <mergeCell ref="A19:C20"/>
    <mergeCell ref="D19:I20"/>
  </mergeCells>
  <pageMargins left="0.7" right="0.7" top="0.78740157499999996" bottom="0.78740157499999996" header="0.3" footer="0.3"/>
  <pageSetup paperSize="9" scale="99" orientation="portrait" r:id="rId1"/>
  <ignoredErrors>
    <ignoredError sqref="D16 D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0"/>
    <pageSetUpPr fitToPage="1"/>
  </sheetPr>
  <dimension ref="A1:C89"/>
  <sheetViews>
    <sheetView showGridLines="0" zoomScale="120" zoomScaleNormal="120" workbookViewId="0">
      <selection sqref="A1:C1"/>
    </sheetView>
  </sheetViews>
  <sheetFormatPr baseColWidth="10" defaultColWidth="11.44140625" defaultRowHeight="13.8" x14ac:dyDescent="0.25"/>
  <cols>
    <col min="1" max="1" width="55.44140625" style="8" customWidth="1"/>
    <col min="2" max="2" width="94" style="8" customWidth="1"/>
    <col min="3" max="3" width="43" style="8" customWidth="1"/>
    <col min="4" max="16384" width="11.44140625" style="8"/>
  </cols>
  <sheetData>
    <row r="1" spans="1:3" ht="27.9" customHeight="1" thickBot="1" x14ac:dyDescent="0.3">
      <c r="A1" s="204" t="s">
        <v>81</v>
      </c>
      <c r="B1" s="204"/>
      <c r="C1" s="204"/>
    </row>
    <row r="2" spans="1:3" ht="28.5" customHeight="1" thickTop="1" thickBot="1" x14ac:dyDescent="0.3">
      <c r="A2" s="13"/>
      <c r="B2" s="14" t="s">
        <v>83</v>
      </c>
      <c r="C2" s="15" t="s">
        <v>84</v>
      </c>
    </row>
    <row r="3" spans="1:3" ht="14.4" thickBot="1" x14ac:dyDescent="0.3">
      <c r="A3" s="212" t="s">
        <v>82</v>
      </c>
      <c r="B3" s="213"/>
      <c r="C3" s="214"/>
    </row>
    <row r="4" spans="1:3" ht="14.4" thickBot="1" x14ac:dyDescent="0.3">
      <c r="A4" s="16" t="s">
        <v>3</v>
      </c>
      <c r="B4" s="17" t="s">
        <v>116</v>
      </c>
      <c r="C4" s="18" t="s">
        <v>103</v>
      </c>
    </row>
    <row r="5" spans="1:3" ht="14.4" thickBot="1" x14ac:dyDescent="0.3">
      <c r="A5" s="16" t="s">
        <v>68</v>
      </c>
      <c r="B5" s="17" t="s">
        <v>107</v>
      </c>
      <c r="C5" s="19" t="s">
        <v>85</v>
      </c>
    </row>
    <row r="6" spans="1:3" ht="36" customHeight="1" thickBot="1" x14ac:dyDescent="0.3">
      <c r="A6" s="16"/>
      <c r="B6" s="20" t="s">
        <v>209</v>
      </c>
      <c r="C6" s="19"/>
    </row>
    <row r="7" spans="1:3" ht="14.4" thickBot="1" x14ac:dyDescent="0.3">
      <c r="A7" s="16" t="s">
        <v>69</v>
      </c>
      <c r="B7" s="21" t="s">
        <v>108</v>
      </c>
      <c r="C7" s="22" t="s">
        <v>86</v>
      </c>
    </row>
    <row r="8" spans="1:3" ht="14.4" thickBot="1" x14ac:dyDescent="0.3">
      <c r="A8" s="16" t="s">
        <v>70</v>
      </c>
      <c r="B8" s="21" t="s">
        <v>87</v>
      </c>
      <c r="C8" s="22" t="s">
        <v>88</v>
      </c>
    </row>
    <row r="9" spans="1:3" ht="14.4" thickBot="1" x14ac:dyDescent="0.3">
      <c r="A9" s="16" t="s">
        <v>71</v>
      </c>
      <c r="B9" s="17" t="s">
        <v>89</v>
      </c>
      <c r="C9" s="18" t="s">
        <v>90</v>
      </c>
    </row>
    <row r="10" spans="1:3" ht="14.4" thickBot="1" x14ac:dyDescent="0.3">
      <c r="A10" s="23" t="s">
        <v>73</v>
      </c>
      <c r="B10" s="24" t="s">
        <v>118</v>
      </c>
      <c r="C10" s="25" t="s">
        <v>97</v>
      </c>
    </row>
    <row r="11" spans="1:3" ht="33" customHeight="1" thickBot="1" x14ac:dyDescent="0.3">
      <c r="A11" s="23" t="s">
        <v>74</v>
      </c>
      <c r="B11" s="24" t="s">
        <v>119</v>
      </c>
      <c r="C11" s="25" t="s">
        <v>117</v>
      </c>
    </row>
    <row r="12" spans="1:3" ht="15" thickTop="1" thickBot="1" x14ac:dyDescent="0.3">
      <c r="A12" s="205" t="s">
        <v>72</v>
      </c>
      <c r="B12" s="206"/>
      <c r="C12" s="207"/>
    </row>
    <row r="13" spans="1:3" ht="15" thickTop="1" thickBot="1" x14ac:dyDescent="0.3">
      <c r="A13" s="23" t="s">
        <v>69</v>
      </c>
      <c r="B13" s="26" t="s">
        <v>109</v>
      </c>
      <c r="C13" s="27" t="s">
        <v>91</v>
      </c>
    </row>
    <row r="14" spans="1:3" ht="14.4" thickBot="1" x14ac:dyDescent="0.3">
      <c r="A14" s="16" t="s">
        <v>70</v>
      </c>
      <c r="B14" s="21" t="s">
        <v>92</v>
      </c>
      <c r="C14" s="22" t="s">
        <v>93</v>
      </c>
    </row>
    <row r="15" spans="1:3" ht="14.4" thickBot="1" x14ac:dyDescent="0.3">
      <c r="A15" s="16" t="s">
        <v>71</v>
      </c>
      <c r="B15" s="21" t="s">
        <v>94</v>
      </c>
      <c r="C15" s="22" t="s">
        <v>95</v>
      </c>
    </row>
    <row r="16" spans="1:3" ht="28.2" thickBot="1" x14ac:dyDescent="0.3">
      <c r="A16" s="16" t="s">
        <v>138</v>
      </c>
      <c r="B16" s="17" t="s">
        <v>139</v>
      </c>
      <c r="C16" s="18" t="s">
        <v>140</v>
      </c>
    </row>
    <row r="17" spans="1:3" ht="14.4" thickBot="1" x14ac:dyDescent="0.3">
      <c r="A17" s="28" t="s">
        <v>73</v>
      </c>
      <c r="B17" s="17" t="s">
        <v>96</v>
      </c>
      <c r="C17" s="22" t="s">
        <v>97</v>
      </c>
    </row>
    <row r="18" spans="1:3" ht="28.2" thickBot="1" x14ac:dyDescent="0.3">
      <c r="A18" s="28" t="s">
        <v>74</v>
      </c>
      <c r="B18" s="17" t="s">
        <v>98</v>
      </c>
      <c r="C18" s="18" t="s">
        <v>99</v>
      </c>
    </row>
    <row r="19" spans="1:3" ht="15" thickTop="1" thickBot="1" x14ac:dyDescent="0.3">
      <c r="A19" s="208" t="s">
        <v>75</v>
      </c>
      <c r="B19" s="209"/>
      <c r="C19" s="210"/>
    </row>
    <row r="20" spans="1:3" ht="14.4" thickBot="1" x14ac:dyDescent="0.3">
      <c r="A20" s="16" t="s">
        <v>76</v>
      </c>
      <c r="B20" s="21" t="s">
        <v>113</v>
      </c>
      <c r="C20" s="22" t="s">
        <v>86</v>
      </c>
    </row>
    <row r="21" spans="1:3" ht="16.5" customHeight="1" thickBot="1" x14ac:dyDescent="0.3">
      <c r="A21" s="16" t="s">
        <v>77</v>
      </c>
      <c r="B21" s="21" t="s">
        <v>110</v>
      </c>
      <c r="C21" s="29" t="s">
        <v>100</v>
      </c>
    </row>
    <row r="22" spans="1:3" ht="14.4" thickBot="1" x14ac:dyDescent="0.3">
      <c r="A22" s="30" t="s">
        <v>78</v>
      </c>
      <c r="B22" s="31" t="s">
        <v>101</v>
      </c>
      <c r="C22" s="32" t="s">
        <v>102</v>
      </c>
    </row>
    <row r="23" spans="1:3" ht="15" thickTop="1" thickBot="1" x14ac:dyDescent="0.3">
      <c r="A23" s="208" t="s">
        <v>79</v>
      </c>
      <c r="B23" s="209"/>
      <c r="C23" s="210"/>
    </row>
    <row r="24" spans="1:3" ht="165" customHeight="1" thickBot="1" x14ac:dyDescent="0.3">
      <c r="A24" s="16" t="s">
        <v>120</v>
      </c>
      <c r="B24" s="17" t="s">
        <v>111</v>
      </c>
      <c r="C24" s="33">
        <v>14</v>
      </c>
    </row>
    <row r="25" spans="1:3" ht="15.75" customHeight="1" thickBot="1" x14ac:dyDescent="0.3">
      <c r="A25" s="218" t="s">
        <v>112</v>
      </c>
      <c r="B25" s="219"/>
      <c r="C25" s="220"/>
    </row>
    <row r="26" spans="1:3" ht="28.2" thickBot="1" x14ac:dyDescent="0.3">
      <c r="A26" s="16" t="s">
        <v>252</v>
      </c>
      <c r="B26" s="17" t="s">
        <v>258</v>
      </c>
      <c r="C26" s="34">
        <v>50</v>
      </c>
    </row>
    <row r="27" spans="1:3" ht="28.2" thickBot="1" x14ac:dyDescent="0.3">
      <c r="A27" s="16" t="s">
        <v>260</v>
      </c>
      <c r="B27" s="96" t="s">
        <v>259</v>
      </c>
      <c r="C27" s="34">
        <v>47</v>
      </c>
    </row>
    <row r="28" spans="1:3" s="35" customFormat="1" ht="27.9" customHeight="1" thickTop="1" thickBot="1" x14ac:dyDescent="0.3">
      <c r="A28" s="215" t="s">
        <v>251</v>
      </c>
      <c r="B28" s="215"/>
      <c r="C28" s="215"/>
    </row>
    <row r="29" spans="1:3" s="35" customFormat="1" ht="27.6" customHeight="1" thickTop="1" thickBot="1" x14ac:dyDescent="0.3">
      <c r="A29" s="36" t="s">
        <v>141</v>
      </c>
      <c r="B29" s="37"/>
      <c r="C29" s="38" t="s">
        <v>142</v>
      </c>
    </row>
    <row r="30" spans="1:3" s="35" customFormat="1" ht="28.8" thickTop="1" thickBot="1" x14ac:dyDescent="0.3">
      <c r="A30" s="39" t="s">
        <v>143</v>
      </c>
      <c r="B30" s="40"/>
      <c r="C30" s="38" t="s">
        <v>144</v>
      </c>
    </row>
    <row r="31" spans="1:3" s="35" customFormat="1" ht="27.9" customHeight="1" thickTop="1" thickBot="1" x14ac:dyDescent="0.3">
      <c r="A31" s="211" t="s">
        <v>193</v>
      </c>
      <c r="B31" s="202"/>
      <c r="C31" s="203"/>
    </row>
    <row r="32" spans="1:3" s="35" customFormat="1" ht="57.9" customHeight="1" thickTop="1" thickBot="1" x14ac:dyDescent="0.3">
      <c r="A32" s="77" t="s">
        <v>145</v>
      </c>
      <c r="B32" s="81" t="s">
        <v>194</v>
      </c>
      <c r="C32" s="41">
        <v>45748</v>
      </c>
    </row>
    <row r="33" spans="1:3" s="10" customFormat="1" ht="57.9" customHeight="1" thickTop="1" thickBot="1" x14ac:dyDescent="0.35">
      <c r="A33" s="77" t="s">
        <v>62</v>
      </c>
      <c r="B33" s="79" t="s">
        <v>146</v>
      </c>
      <c r="C33" s="38">
        <v>5</v>
      </c>
    </row>
    <row r="34" spans="1:3" s="10" customFormat="1" ht="57.9" customHeight="1" thickTop="1" thickBot="1" x14ac:dyDescent="0.35">
      <c r="A34" s="77" t="s">
        <v>147</v>
      </c>
      <c r="B34" s="78" t="s">
        <v>148</v>
      </c>
      <c r="C34" s="42">
        <v>1165.69</v>
      </c>
    </row>
    <row r="35" spans="1:3" s="10" customFormat="1" ht="57.9" customHeight="1" thickTop="1" thickBot="1" x14ac:dyDescent="0.35">
      <c r="A35" s="77" t="s">
        <v>149</v>
      </c>
      <c r="B35" s="78" t="s">
        <v>150</v>
      </c>
      <c r="C35" s="43">
        <v>1457.11</v>
      </c>
    </row>
    <row r="36" spans="1:3" s="35" customFormat="1" ht="27.9" customHeight="1" thickTop="1" thickBot="1" x14ac:dyDescent="0.3">
      <c r="A36" s="201" t="s">
        <v>195</v>
      </c>
      <c r="B36" s="202"/>
      <c r="C36" s="203"/>
    </row>
    <row r="37" spans="1:3" s="35" customFormat="1" ht="57.9" customHeight="1" thickTop="1" thickBot="1" x14ac:dyDescent="0.3">
      <c r="A37" s="77" t="s">
        <v>151</v>
      </c>
      <c r="B37" s="81" t="s">
        <v>194</v>
      </c>
      <c r="C37" s="41">
        <v>45383</v>
      </c>
    </row>
    <row r="38" spans="1:3" s="35" customFormat="1" ht="57.9" customHeight="1" thickTop="1" thickBot="1" x14ac:dyDescent="0.3">
      <c r="A38" s="77" t="s">
        <v>62</v>
      </c>
      <c r="B38" s="79" t="s">
        <v>152</v>
      </c>
      <c r="C38" s="38">
        <v>5</v>
      </c>
    </row>
    <row r="39" spans="1:3" s="35" customFormat="1" ht="15" customHeight="1" thickTop="1" thickBot="1" x14ac:dyDescent="0.3">
      <c r="A39" s="77"/>
      <c r="B39" s="80" t="s">
        <v>153</v>
      </c>
      <c r="C39" s="38"/>
    </row>
    <row r="40" spans="1:3" s="35" customFormat="1" ht="57.9" customHeight="1" thickTop="1" thickBot="1" x14ac:dyDescent="0.3">
      <c r="A40" s="77" t="s">
        <v>147</v>
      </c>
      <c r="B40" s="79" t="s">
        <v>154</v>
      </c>
      <c r="C40" s="42">
        <v>1165.69</v>
      </c>
    </row>
    <row r="41" spans="1:3" s="35" customFormat="1" ht="57.9" customHeight="1" thickTop="1" thickBot="1" x14ac:dyDescent="0.3">
      <c r="A41" s="77" t="s">
        <v>149</v>
      </c>
      <c r="B41" s="79" t="s">
        <v>155</v>
      </c>
      <c r="C41" s="42">
        <v>1457.11</v>
      </c>
    </row>
    <row r="42" spans="1:3" s="35" customFormat="1" ht="15" customHeight="1" thickTop="1" thickBot="1" x14ac:dyDescent="0.3">
      <c r="A42" s="77"/>
      <c r="B42" s="80" t="s">
        <v>156</v>
      </c>
      <c r="C42" s="42"/>
    </row>
    <row r="43" spans="1:3" s="35" customFormat="1" ht="57.9" customHeight="1" thickTop="1" thickBot="1" x14ac:dyDescent="0.3">
      <c r="A43" s="77" t="s">
        <v>147</v>
      </c>
      <c r="B43" s="79" t="s">
        <v>157</v>
      </c>
      <c r="C43" s="42">
        <v>1232.07</v>
      </c>
    </row>
    <row r="44" spans="1:3" s="35" customFormat="1" ht="57.9" customHeight="1" thickTop="1" thickBot="1" x14ac:dyDescent="0.3">
      <c r="A44" s="77" t="s">
        <v>149</v>
      </c>
      <c r="B44" s="79" t="s">
        <v>158</v>
      </c>
      <c r="C44" s="42">
        <v>1540.09</v>
      </c>
    </row>
    <row r="45" spans="1:3" s="35" customFormat="1" ht="57.9" customHeight="1" thickTop="1" thickBot="1" x14ac:dyDescent="0.3">
      <c r="A45" s="79" t="s">
        <v>159</v>
      </c>
      <c r="B45" s="79" t="s">
        <v>160</v>
      </c>
      <c r="C45" s="43">
        <v>4000</v>
      </c>
    </row>
    <row r="46" spans="1:3" s="35" customFormat="1" ht="27.9" customHeight="1" thickTop="1" thickBot="1" x14ac:dyDescent="0.3">
      <c r="A46" s="201" t="s">
        <v>196</v>
      </c>
      <c r="B46" s="216"/>
      <c r="C46" s="217"/>
    </row>
    <row r="47" spans="1:3" s="35" customFormat="1" ht="57.9" customHeight="1" thickTop="1" thickBot="1" x14ac:dyDescent="0.3">
      <c r="A47" s="36" t="s">
        <v>161</v>
      </c>
      <c r="B47" s="81" t="s">
        <v>194</v>
      </c>
      <c r="C47" s="41">
        <v>45017</v>
      </c>
    </row>
    <row r="48" spans="1:3" s="35" customFormat="1" ht="57.9" customHeight="1" thickTop="1" thickBot="1" x14ac:dyDescent="0.3">
      <c r="A48" s="77" t="s">
        <v>62</v>
      </c>
      <c r="B48" s="79" t="s">
        <v>162</v>
      </c>
      <c r="C48" s="38">
        <v>5</v>
      </c>
    </row>
    <row r="49" spans="1:3" s="35" customFormat="1" ht="15" customHeight="1" thickTop="1" thickBot="1" x14ac:dyDescent="0.3">
      <c r="A49" s="77"/>
      <c r="B49" s="80" t="s">
        <v>156</v>
      </c>
      <c r="C49" s="38"/>
    </row>
    <row r="50" spans="1:3" s="35" customFormat="1" ht="57.9" customHeight="1" thickTop="1" thickBot="1" x14ac:dyDescent="0.3">
      <c r="A50" s="77" t="s">
        <v>147</v>
      </c>
      <c r="B50" s="79" t="s">
        <v>157</v>
      </c>
      <c r="C50" s="42">
        <v>1232.07</v>
      </c>
    </row>
    <row r="51" spans="1:3" s="35" customFormat="1" ht="57.9" customHeight="1" thickTop="1" thickBot="1" x14ac:dyDescent="0.3">
      <c r="A51" s="77" t="s">
        <v>149</v>
      </c>
      <c r="B51" s="79" t="s">
        <v>158</v>
      </c>
      <c r="C51" s="42">
        <v>1540.09</v>
      </c>
    </row>
    <row r="52" spans="1:3" s="35" customFormat="1" ht="15" customHeight="1" thickTop="1" thickBot="1" x14ac:dyDescent="0.3">
      <c r="A52" s="77"/>
      <c r="B52" s="80" t="s">
        <v>163</v>
      </c>
      <c r="C52" s="42"/>
    </row>
    <row r="53" spans="1:3" s="35" customFormat="1" ht="57.9" customHeight="1" thickTop="1" thickBot="1" x14ac:dyDescent="0.3">
      <c r="A53" s="77" t="s">
        <v>147</v>
      </c>
      <c r="B53" s="79" t="s">
        <v>164</v>
      </c>
      <c r="C53" s="42">
        <v>1328.383</v>
      </c>
    </row>
    <row r="54" spans="1:3" s="35" customFormat="1" ht="57.9" customHeight="1" thickTop="1" thickBot="1" x14ac:dyDescent="0.3">
      <c r="A54" s="77" t="s">
        <v>149</v>
      </c>
      <c r="B54" s="79" t="s">
        <v>165</v>
      </c>
      <c r="C54" s="42">
        <v>1660.48</v>
      </c>
    </row>
    <row r="55" spans="1:3" s="35" customFormat="1" ht="57.9" customHeight="1" thickTop="1" thickBot="1" x14ac:dyDescent="0.3">
      <c r="A55" s="79" t="s">
        <v>159</v>
      </c>
      <c r="B55" s="79" t="s">
        <v>160</v>
      </c>
      <c r="C55" s="43">
        <v>4000</v>
      </c>
    </row>
    <row r="56" spans="1:3" ht="27.9" customHeight="1" thickTop="1" thickBot="1" x14ac:dyDescent="0.3">
      <c r="A56" s="201" t="s">
        <v>197</v>
      </c>
      <c r="B56" s="216"/>
      <c r="C56" s="217"/>
    </row>
    <row r="57" spans="1:3" ht="57.9" customHeight="1" thickTop="1" thickBot="1" x14ac:dyDescent="0.3">
      <c r="A57" s="36" t="s">
        <v>183</v>
      </c>
      <c r="B57" s="81" t="s">
        <v>194</v>
      </c>
      <c r="C57" s="41">
        <v>45747</v>
      </c>
    </row>
    <row r="58" spans="1:3" ht="57.9" customHeight="1" thickTop="1" thickBot="1" x14ac:dyDescent="0.3">
      <c r="A58" s="77" t="s">
        <v>62</v>
      </c>
      <c r="B58" s="79" t="s">
        <v>162</v>
      </c>
      <c r="C58" s="38">
        <v>5</v>
      </c>
    </row>
    <row r="59" spans="1:3" ht="15" customHeight="1" thickTop="1" thickBot="1" x14ac:dyDescent="0.3">
      <c r="A59" s="77"/>
      <c r="B59" s="80" t="s">
        <v>163</v>
      </c>
      <c r="C59" s="42"/>
    </row>
    <row r="60" spans="1:3" ht="57.9" customHeight="1" thickTop="1" thickBot="1" x14ac:dyDescent="0.3">
      <c r="A60" s="77" t="s">
        <v>147</v>
      </c>
      <c r="B60" s="79" t="s">
        <v>164</v>
      </c>
      <c r="C60" s="42">
        <v>1328.383</v>
      </c>
    </row>
    <row r="61" spans="1:3" ht="57.9" customHeight="1" thickTop="1" thickBot="1" x14ac:dyDescent="0.3">
      <c r="A61" s="77" t="s">
        <v>149</v>
      </c>
      <c r="B61" s="79" t="s">
        <v>165</v>
      </c>
      <c r="C61" s="42">
        <v>1660.48</v>
      </c>
    </row>
    <row r="62" spans="1:3" ht="57.9" customHeight="1" thickTop="1" thickBot="1" x14ac:dyDescent="0.3">
      <c r="A62" s="79" t="s">
        <v>159</v>
      </c>
      <c r="B62" s="79" t="s">
        <v>160</v>
      </c>
      <c r="C62" s="43">
        <v>4000</v>
      </c>
    </row>
    <row r="63" spans="1:3" ht="27.9" customHeight="1" thickTop="1" thickBot="1" x14ac:dyDescent="0.3">
      <c r="A63" s="201" t="s">
        <v>198</v>
      </c>
      <c r="B63" s="202"/>
      <c r="C63" s="203"/>
    </row>
    <row r="64" spans="1:3" ht="57.9" customHeight="1" thickTop="1" thickBot="1" x14ac:dyDescent="0.3">
      <c r="A64" s="77" t="s">
        <v>161</v>
      </c>
      <c r="B64" s="87" t="s">
        <v>199</v>
      </c>
      <c r="C64" s="41">
        <v>45047</v>
      </c>
    </row>
    <row r="65" spans="1:3" ht="57.9" customHeight="1" thickTop="1" thickBot="1" x14ac:dyDescent="0.3">
      <c r="A65" s="77" t="s">
        <v>200</v>
      </c>
      <c r="B65" s="87" t="s">
        <v>201</v>
      </c>
      <c r="C65" s="88">
        <v>7</v>
      </c>
    </row>
    <row r="66" spans="1:3" ht="57.9" customHeight="1" thickTop="1" thickBot="1" x14ac:dyDescent="0.3">
      <c r="A66" s="77" t="s">
        <v>202</v>
      </c>
      <c r="B66" s="87" t="s">
        <v>203</v>
      </c>
      <c r="C66" s="88">
        <v>5</v>
      </c>
    </row>
    <row r="67" spans="1:3" ht="57.9" customHeight="1" thickTop="1" thickBot="1" x14ac:dyDescent="0.3">
      <c r="A67" s="77" t="s">
        <v>204</v>
      </c>
      <c r="B67" s="87" t="s">
        <v>205</v>
      </c>
      <c r="C67" s="88">
        <v>3</v>
      </c>
    </row>
    <row r="68" spans="1:3" ht="57.9" customHeight="1" thickTop="1" thickBot="1" x14ac:dyDescent="0.3">
      <c r="A68" s="77" t="s">
        <v>62</v>
      </c>
      <c r="B68" s="79" t="s">
        <v>152</v>
      </c>
      <c r="C68" s="38">
        <v>5</v>
      </c>
    </row>
    <row r="69" spans="1:3" ht="57.9" customHeight="1" thickTop="1" thickBot="1" x14ac:dyDescent="0.3">
      <c r="A69" s="79" t="s">
        <v>206</v>
      </c>
      <c r="B69" s="79" t="s">
        <v>253</v>
      </c>
      <c r="C69" s="42">
        <v>1457.11</v>
      </c>
    </row>
    <row r="70" spans="1:3" ht="57.9" customHeight="1" thickTop="1" thickBot="1" x14ac:dyDescent="0.3">
      <c r="A70" s="79" t="s">
        <v>207</v>
      </c>
      <c r="B70" s="79" t="s">
        <v>254</v>
      </c>
      <c r="C70" s="42">
        <v>1540.09</v>
      </c>
    </row>
    <row r="71" spans="1:3" ht="57.9" customHeight="1" thickTop="1" thickBot="1" x14ac:dyDescent="0.3">
      <c r="A71" s="79" t="s">
        <v>208</v>
      </c>
      <c r="B71" s="79" t="s">
        <v>255</v>
      </c>
      <c r="C71" s="42">
        <v>1660.48</v>
      </c>
    </row>
    <row r="72" spans="1:3" ht="57.9" customHeight="1" thickTop="1" thickBot="1" x14ac:dyDescent="0.3">
      <c r="A72" s="79" t="s">
        <v>159</v>
      </c>
      <c r="B72" s="79" t="s">
        <v>256</v>
      </c>
      <c r="C72" s="43">
        <v>4000</v>
      </c>
    </row>
    <row r="73" spans="1:3" ht="57.9" customHeight="1" thickTop="1" thickBot="1" x14ac:dyDescent="0.3">
      <c r="A73" s="201" t="s">
        <v>240</v>
      </c>
      <c r="B73" s="202"/>
      <c r="C73" s="203"/>
    </row>
    <row r="74" spans="1:3" ht="57.9" customHeight="1" thickTop="1" thickBot="1" x14ac:dyDescent="0.3">
      <c r="A74" s="77" t="s">
        <v>241</v>
      </c>
      <c r="B74" s="87" t="s">
        <v>242</v>
      </c>
      <c r="C74" s="41">
        <v>45383</v>
      </c>
    </row>
    <row r="75" spans="1:3" ht="57.9" customHeight="1" thickTop="1" thickBot="1" x14ac:dyDescent="0.3">
      <c r="A75" s="77" t="s">
        <v>243</v>
      </c>
      <c r="B75" s="79" t="s">
        <v>244</v>
      </c>
      <c r="C75" s="38">
        <v>5</v>
      </c>
    </row>
    <row r="76" spans="1:3" ht="57.9" customHeight="1" thickTop="1" thickBot="1" x14ac:dyDescent="0.3">
      <c r="A76" s="79" t="s">
        <v>245</v>
      </c>
      <c r="B76" s="79" t="s">
        <v>246</v>
      </c>
      <c r="C76" s="42">
        <v>1457.11</v>
      </c>
    </row>
    <row r="77" spans="1:3" ht="57.9" customHeight="1" thickTop="1" thickBot="1" x14ac:dyDescent="0.3">
      <c r="A77" s="79" t="s">
        <v>247</v>
      </c>
      <c r="B77" s="79" t="s">
        <v>248</v>
      </c>
      <c r="C77" s="42">
        <v>1540.09</v>
      </c>
    </row>
    <row r="78" spans="1:3" ht="57.9" customHeight="1" thickTop="1" thickBot="1" x14ac:dyDescent="0.3">
      <c r="A78" s="79" t="s">
        <v>249</v>
      </c>
      <c r="B78" s="79" t="s">
        <v>250</v>
      </c>
      <c r="C78" s="42">
        <v>1660.48</v>
      </c>
    </row>
    <row r="79" spans="1:3" ht="27.9" customHeight="1" thickTop="1" thickBot="1" x14ac:dyDescent="0.3">
      <c r="A79" s="195" t="s">
        <v>64</v>
      </c>
      <c r="B79" s="196"/>
      <c r="C79" s="197"/>
    </row>
    <row r="80" spans="1:3" ht="162.9" customHeight="1" thickTop="1" thickBot="1" x14ac:dyDescent="0.3">
      <c r="A80" s="198" t="s">
        <v>173</v>
      </c>
      <c r="B80" s="199"/>
      <c r="C80" s="200"/>
    </row>
    <row r="81" ht="41.25" customHeight="1" thickTop="1" x14ac:dyDescent="0.25"/>
    <row r="82" ht="30" customHeight="1" x14ac:dyDescent="0.25"/>
    <row r="84" ht="57" customHeight="1" x14ac:dyDescent="0.25"/>
    <row r="85" ht="60" customHeight="1" x14ac:dyDescent="0.25"/>
    <row r="86" ht="24.75" customHeight="1" x14ac:dyDescent="0.25"/>
    <row r="87" ht="30" customHeight="1" x14ac:dyDescent="0.25"/>
    <row r="88" ht="24.9" customHeight="1" x14ac:dyDescent="0.25"/>
    <row r="89" ht="95.25" customHeight="1" x14ac:dyDescent="0.25"/>
  </sheetData>
  <sheetProtection algorithmName="SHA-512" hashValue="poIKezqoy1NpdS/bjfqXUC8NRy840c8LdKWNbIgj8sj1U4X7vq1cLgSG+j87tSwJkoaPtFPoI4ext2rpGyP0tg==" saltValue="UAfNQCv+QHusBf7pnae50w==" spinCount="100000" sheet="1" objects="1" scenarios="1"/>
  <mergeCells count="15">
    <mergeCell ref="A79:C79"/>
    <mergeCell ref="A80:C80"/>
    <mergeCell ref="A63:C63"/>
    <mergeCell ref="A1:C1"/>
    <mergeCell ref="A12:C12"/>
    <mergeCell ref="A19:C19"/>
    <mergeCell ref="A23:C23"/>
    <mergeCell ref="A31:C31"/>
    <mergeCell ref="A36:C36"/>
    <mergeCell ref="A3:C3"/>
    <mergeCell ref="A28:C28"/>
    <mergeCell ref="A56:C56"/>
    <mergeCell ref="A46:C46"/>
    <mergeCell ref="A73:C73"/>
    <mergeCell ref="A25:C25"/>
  </mergeCells>
  <pageMargins left="0.70866141732283472" right="0.70866141732283472" top="0.78740157480314965" bottom="0.78740157480314965" header="0.31496062992125984" footer="0.31496062992125984"/>
  <pageSetup paperSize="9" scale="68" fitToHeight="0" orientation="landscape" r:id="rId1"/>
  <rowBreaks count="4" manualBreakCount="4">
    <brk id="24" max="16383" man="1"/>
    <brk id="35" max="16383" man="1"/>
    <brk id="50" max="2" man="1"/>
    <brk id="6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4140625" defaultRowHeight="11.4" x14ac:dyDescent="0.2"/>
  <cols>
    <col min="1" max="1" width="43.109375" style="3" bestFit="1" customWidth="1"/>
    <col min="2" max="16384" width="11.44140625" style="3"/>
  </cols>
  <sheetData>
    <row r="1" spans="1:1" x14ac:dyDescent="0.2">
      <c r="A1" s="1" t="s">
        <v>43</v>
      </c>
    </row>
    <row r="2" spans="1:1" x14ac:dyDescent="0.2">
      <c r="A2" s="2" t="s">
        <v>44</v>
      </c>
    </row>
    <row r="3" spans="1:1" x14ac:dyDescent="0.2">
      <c r="A3" s="2" t="s">
        <v>45</v>
      </c>
    </row>
    <row r="4" spans="1:1" x14ac:dyDescent="0.2">
      <c r="A4" s="2" t="s">
        <v>46</v>
      </c>
    </row>
    <row r="6" spans="1:1" x14ac:dyDescent="0.2">
      <c r="A6" s="1" t="s">
        <v>10</v>
      </c>
    </row>
    <row r="7" spans="1:1" x14ac:dyDescent="0.2">
      <c r="A7" s="2" t="s">
        <v>11</v>
      </c>
    </row>
    <row r="8" spans="1:1" x14ac:dyDescent="0.2">
      <c r="A8" s="2" t="s">
        <v>12</v>
      </c>
    </row>
    <row r="9" spans="1:1" x14ac:dyDescent="0.2">
      <c r="A9" s="2" t="s">
        <v>13</v>
      </c>
    </row>
    <row r="10" spans="1:1" x14ac:dyDescent="0.2">
      <c r="A10" s="2" t="s">
        <v>14</v>
      </c>
    </row>
    <row r="12" spans="1:1" x14ac:dyDescent="0.2">
      <c r="A12" s="4" t="s">
        <v>15</v>
      </c>
    </row>
    <row r="13" spans="1:1" x14ac:dyDescent="0.2">
      <c r="A13" s="2" t="s">
        <v>16</v>
      </c>
    </row>
    <row r="14" spans="1:1" x14ac:dyDescent="0.2">
      <c r="A14" s="2" t="s">
        <v>17</v>
      </c>
    </row>
    <row r="15" spans="1:1" x14ac:dyDescent="0.2">
      <c r="A15" s="2" t="s">
        <v>7</v>
      </c>
    </row>
    <row r="16" spans="1:1" x14ac:dyDescent="0.2">
      <c r="A16" s="2" t="s">
        <v>18</v>
      </c>
    </row>
    <row r="17" spans="1:1" x14ac:dyDescent="0.2">
      <c r="A17" s="2" t="s">
        <v>9</v>
      </c>
    </row>
    <row r="18" spans="1:1" x14ac:dyDescent="0.2">
      <c r="A18" s="2" t="s">
        <v>8</v>
      </c>
    </row>
    <row r="19" spans="1:1" x14ac:dyDescent="0.2">
      <c r="A19" s="2" t="s">
        <v>19</v>
      </c>
    </row>
    <row r="20" spans="1:1" x14ac:dyDescent="0.2">
      <c r="A20" s="2" t="s">
        <v>20</v>
      </c>
    </row>
    <row r="21" spans="1:1" x14ac:dyDescent="0.2">
      <c r="A21" s="2" t="s">
        <v>21</v>
      </c>
    </row>
    <row r="22" spans="1:1" x14ac:dyDescent="0.2">
      <c r="A22" s="2" t="s">
        <v>22</v>
      </c>
    </row>
    <row r="23" spans="1:1" x14ac:dyDescent="0.2">
      <c r="A23" s="2" t="s">
        <v>23</v>
      </c>
    </row>
    <row r="24" spans="1:1" x14ac:dyDescent="0.2">
      <c r="A24" s="2" t="s">
        <v>24</v>
      </c>
    </row>
    <row r="25" spans="1:1" x14ac:dyDescent="0.2">
      <c r="A25" s="2" t="s">
        <v>25</v>
      </c>
    </row>
    <row r="26" spans="1:1" x14ac:dyDescent="0.2">
      <c r="A26" s="2" t="s">
        <v>26</v>
      </c>
    </row>
    <row r="27" spans="1:1" x14ac:dyDescent="0.2">
      <c r="A27" s="2" t="s">
        <v>27</v>
      </c>
    </row>
    <row r="28" spans="1:1" x14ac:dyDescent="0.2">
      <c r="A28" s="2" t="s">
        <v>28</v>
      </c>
    </row>
    <row r="29" spans="1:1" x14ac:dyDescent="0.2">
      <c r="A29" s="2" t="s">
        <v>29</v>
      </c>
    </row>
    <row r="30" spans="1:1" x14ac:dyDescent="0.2">
      <c r="A30" s="2" t="s">
        <v>30</v>
      </c>
    </row>
    <row r="31" spans="1:1" x14ac:dyDescent="0.2">
      <c r="A31" s="2" t="s">
        <v>31</v>
      </c>
    </row>
    <row r="33" spans="1:1" x14ac:dyDescent="0.2">
      <c r="A33" s="4" t="s">
        <v>4</v>
      </c>
    </row>
    <row r="34" spans="1:1" x14ac:dyDescent="0.2">
      <c r="A34" s="2" t="s">
        <v>32</v>
      </c>
    </row>
    <row r="35" spans="1:1" x14ac:dyDescent="0.2">
      <c r="A35" s="2" t="s">
        <v>5</v>
      </c>
    </row>
    <row r="36" spans="1:1" x14ac:dyDescent="0.2">
      <c r="A36" s="2" t="s">
        <v>6</v>
      </c>
    </row>
    <row r="38" spans="1:1" x14ac:dyDescent="0.2">
      <c r="A38" s="4" t="s">
        <v>33</v>
      </c>
    </row>
    <row r="39" spans="1:1" x14ac:dyDescent="0.2">
      <c r="A39" s="3" t="s">
        <v>34</v>
      </c>
    </row>
    <row r="40" spans="1:1" x14ac:dyDescent="0.2">
      <c r="A40" s="3" t="s">
        <v>35</v>
      </c>
    </row>
    <row r="41" spans="1:1" x14ac:dyDescent="0.2">
      <c r="A41" s="6" t="s">
        <v>36</v>
      </c>
    </row>
    <row r="42" spans="1:1" x14ac:dyDescent="0.2">
      <c r="A42" s="6"/>
    </row>
    <row r="43" spans="1:1" x14ac:dyDescent="0.2">
      <c r="A43" s="5" t="s">
        <v>37</v>
      </c>
    </row>
    <row r="44" spans="1:1" x14ac:dyDescent="0.2">
      <c r="A44" s="5" t="s">
        <v>38</v>
      </c>
    </row>
    <row r="45" spans="1:1" x14ac:dyDescent="0.2">
      <c r="A45" s="5"/>
    </row>
    <row r="46" spans="1:1" x14ac:dyDescent="0.2">
      <c r="A46" s="6" t="s">
        <v>39</v>
      </c>
    </row>
    <row r="47" spans="1:1" x14ac:dyDescent="0.2">
      <c r="A47" s="6"/>
    </row>
    <row r="48" spans="1:1" x14ac:dyDescent="0.2">
      <c r="A48" s="5" t="s">
        <v>40</v>
      </c>
    </row>
    <row r="49" spans="1:1" x14ac:dyDescent="0.2">
      <c r="A49" s="5" t="s">
        <v>41</v>
      </c>
    </row>
    <row r="50" spans="1:1" x14ac:dyDescent="0.2">
      <c r="A50" s="5" t="s">
        <v>42</v>
      </c>
    </row>
    <row r="51" spans="1:1" x14ac:dyDescent="0.2">
      <c r="A51" s="5"/>
    </row>
    <row r="52" spans="1:1" x14ac:dyDescent="0.2">
      <c r="A52" s="6" t="s">
        <v>48</v>
      </c>
    </row>
    <row r="53" spans="1:1" x14ac:dyDescent="0.2">
      <c r="A53" s="6"/>
    </row>
    <row r="54" spans="1:1" x14ac:dyDescent="0.2">
      <c r="A54" s="5" t="s">
        <v>49</v>
      </c>
    </row>
    <row r="55" spans="1:1" x14ac:dyDescent="0.2">
      <c r="A55" s="5" t="s">
        <v>51</v>
      </c>
    </row>
    <row r="56" spans="1:1" x14ac:dyDescent="0.2">
      <c r="A56" s="5" t="s">
        <v>52</v>
      </c>
    </row>
    <row r="57" spans="1:1" x14ac:dyDescent="0.2">
      <c r="A57" s="5" t="s">
        <v>50</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(1) Stammdaten</vt:lpstr>
      <vt:lpstr>(2) Auszubildende - Studierende</vt:lpstr>
      <vt:lpstr>Liste SVERWEIS</vt:lpstr>
      <vt:lpstr>(3) Einverständniserklärung</vt:lpstr>
      <vt:lpstr>(4) Ausfüllhinweise</vt:lpstr>
      <vt:lpstr>Drop Down</vt:lpstr>
      <vt:lpstr>'(1) Stammdaten'!Druckbereich</vt:lpstr>
      <vt:lpstr>'(2) Auszubildende - Studierende'!Druckbereich</vt:lpstr>
      <vt:lpstr>'(3) Einverständniserklärung'!Druckbereich</vt:lpstr>
      <vt:lpstr>IK</vt:lpstr>
      <vt:lpstr>monatlicher_Pauschalbetrag_2025</vt:lpstr>
      <vt:lpstr>Name_Einrichtung</vt:lpstr>
      <vt:lpstr>Name_Tr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Blanck, Fabian</cp:lastModifiedBy>
  <cp:lastPrinted>2024-05-02T05:56:40Z</cp:lastPrinted>
  <dcterms:created xsi:type="dcterms:W3CDTF">2019-07-05T04:10:45Z</dcterms:created>
  <dcterms:modified xsi:type="dcterms:W3CDTF">2024-05-03T07:19:20Z</dcterms:modified>
</cp:coreProperties>
</file>