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updateLinks="never" codeName="DieseArbeitsmappe" defaultThemeVersion="124226"/>
  <mc:AlternateContent xmlns:mc="http://schemas.openxmlformats.org/markup-compatibility/2006">
    <mc:Choice Requires="x15">
      <x15ac:absPath xmlns:x15ac="http://schemas.microsoft.com/office/spreadsheetml/2010/11/ac" url="O:\L-2\L-2 PfAU\Erhebungsbögen\2023\Erhebung 2024\"/>
    </mc:Choice>
  </mc:AlternateContent>
  <xr:revisionPtr revIDLastSave="0" documentId="13_ncr:1_{35735A72-22CD-4CCB-8E9B-80EBBAEDB9A2}" xr6:coauthVersionLast="36" xr6:coauthVersionMax="36" xr10:uidLastSave="{00000000-0000-0000-0000-000000000000}"/>
  <bookViews>
    <workbookView xWindow="0" yWindow="0" windowWidth="25200" windowHeight="11775" xr2:uid="{00000000-000D-0000-FFFF-FFFF00000000}"/>
  </bookViews>
  <sheets>
    <sheet name="(1) Stammdaten" sheetId="9" r:id="rId1"/>
    <sheet name="(2) Angaben Auszubildende" sheetId="13" r:id="rId2"/>
    <sheet name="(3) Einverständniserklärung" sheetId="8" r:id="rId3"/>
    <sheet name="(4) Ausfüllhinweise" sheetId="2" r:id="rId4"/>
    <sheet name="Drop Down" sheetId="4" state="hidden" r:id="rId5"/>
  </sheets>
  <definedNames>
    <definedName name="_xlnm.Print_Area" localSheetId="0">'(1) Stammdaten'!$A$1:$F$47</definedName>
    <definedName name="_xlnm.Print_Area" localSheetId="1">'(2) Angaben Auszubildende'!$A$1:$M$46</definedName>
    <definedName name="_xlnm.Print_Area" localSheetId="2">'(3) Einverständniserklärung'!$A$1:$I$37</definedName>
  </definedNames>
  <calcPr calcId="191029"/>
</workbook>
</file>

<file path=xl/calcChain.xml><?xml version="1.0" encoding="utf-8"?>
<calcChain xmlns="http://schemas.openxmlformats.org/spreadsheetml/2006/main">
  <c r="G39" i="13" l="1"/>
  <c r="G40" i="13"/>
  <c r="G41" i="13"/>
  <c r="G42" i="13"/>
  <c r="G43" i="13"/>
  <c r="K29" i="13"/>
  <c r="K30" i="13"/>
  <c r="K31" i="13"/>
  <c r="K32" i="13"/>
  <c r="K33" i="13"/>
  <c r="J29" i="13"/>
  <c r="J30" i="13"/>
  <c r="J31" i="13"/>
  <c r="J32" i="13"/>
  <c r="J33" i="13"/>
  <c r="J19" i="13"/>
  <c r="J20" i="13"/>
  <c r="J21" i="13"/>
  <c r="J22" i="13"/>
  <c r="J23" i="13"/>
  <c r="B39" i="13"/>
  <c r="B40" i="13"/>
  <c r="B41" i="13"/>
  <c r="B42" i="13"/>
  <c r="B43" i="13"/>
  <c r="C29" i="13"/>
  <c r="C30" i="13"/>
  <c r="C31" i="13"/>
  <c r="C32" i="13"/>
  <c r="C33" i="13"/>
  <c r="B29" i="13"/>
  <c r="B30" i="13"/>
  <c r="B31" i="13"/>
  <c r="B32" i="13"/>
  <c r="B33" i="13"/>
  <c r="C19" i="13"/>
  <c r="C20" i="13"/>
  <c r="C21" i="13"/>
  <c r="C22" i="13"/>
  <c r="C23" i="13"/>
  <c r="B19" i="13"/>
  <c r="B20" i="13"/>
  <c r="K20" i="13" s="1"/>
  <c r="L20" i="13" s="1"/>
  <c r="B21" i="13"/>
  <c r="B22" i="13"/>
  <c r="B23" i="13"/>
  <c r="B9" i="13"/>
  <c r="F9" i="13" s="1"/>
  <c r="G9" i="13" s="1"/>
  <c r="B10" i="13"/>
  <c r="B11" i="13"/>
  <c r="B12" i="13"/>
  <c r="B13" i="13"/>
  <c r="F13" i="13" s="1"/>
  <c r="G13" i="13" s="1"/>
  <c r="K19" i="13" l="1"/>
  <c r="L19" i="13" s="1"/>
  <c r="L30" i="13"/>
  <c r="M30" i="13" s="1"/>
  <c r="L31" i="13"/>
  <c r="M31" i="13" s="1"/>
  <c r="H42" i="13"/>
  <c r="I42" i="13" s="1"/>
  <c r="M33" i="13"/>
  <c r="M29" i="13"/>
  <c r="I41" i="13"/>
  <c r="L33" i="13"/>
  <c r="L29" i="13"/>
  <c r="H41" i="13"/>
  <c r="I39" i="13"/>
  <c r="H43" i="13"/>
  <c r="I43" i="13" s="1"/>
  <c r="H39" i="13"/>
  <c r="M32" i="13"/>
  <c r="I40" i="13"/>
  <c r="L32" i="13"/>
  <c r="H40" i="13"/>
  <c r="G11" i="13"/>
  <c r="F12" i="13"/>
  <c r="G12" i="13" s="1"/>
  <c r="K23" i="13"/>
  <c r="L23" i="13" s="1"/>
  <c r="F11" i="13"/>
  <c r="K22" i="13"/>
  <c r="L22" i="13" s="1"/>
  <c r="F10" i="13"/>
  <c r="G10" i="13" s="1"/>
  <c r="K21" i="13"/>
  <c r="L21" i="13" s="1"/>
  <c r="G38" i="13"/>
  <c r="K28" i="13"/>
  <c r="J28" i="13"/>
  <c r="J18" i="13"/>
  <c r="B38" i="13"/>
  <c r="C28" i="13"/>
  <c r="B28" i="13"/>
  <c r="C18" i="13"/>
  <c r="B18" i="13"/>
  <c r="B8" i="13"/>
  <c r="C3" i="13"/>
  <c r="C2" i="13"/>
  <c r="C1" i="13"/>
  <c r="H38" i="13" l="1"/>
  <c r="I38" i="13" s="1"/>
  <c r="L28" i="13"/>
  <c r="M28" i="13" s="1"/>
  <c r="K18" i="13"/>
  <c r="L18" i="13" s="1"/>
  <c r="F8" i="13"/>
  <c r="G8" i="13" s="1"/>
  <c r="D19" i="8" l="1"/>
  <c r="D16" i="8"/>
</calcChain>
</file>

<file path=xl/sharedStrings.xml><?xml version="1.0" encoding="utf-8"?>
<sst xmlns="http://schemas.openxmlformats.org/spreadsheetml/2006/main" count="295" uniqueCount="214">
  <si>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</si>
  <si>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</si>
  <si>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</si>
  <si>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</si>
  <si>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</si>
  <si>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</si>
  <si>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</si>
  <si>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</si>
  <si>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</si>
  <si>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</si>
  <si>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</si>
  <si>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</si>
  <si>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</si>
  <si>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</si>
  <si>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</si>
  <si>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</si>
  <si>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</si>
  <si>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</si>
  <si>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</si>
  <si>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</si>
  <si>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</si>
  <si>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</si>
  <si>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</si>
  <si>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</si>
  <si>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</si>
  <si>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</si>
  <si>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</si>
  <si>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</si>
  <si>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</si>
  <si>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</si>
  <si>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</si>
  <si>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</si>
  <si>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</si>
  <si>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</si>
  <si>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</si>
  <si>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</si>
  <si>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</si>
  <si>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</si>
  <si>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</si>
  <si>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</si>
  <si>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</si>
  <si>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</si>
  <si>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</si>
  <si>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</si>
  <si>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</si>
  <si>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</si>
  <si>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</si>
  <si>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</si>
  <si>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</si>
  <si>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</si>
  <si>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</si>
  <si>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</si>
  <si>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</si>
  <si>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</si>
  <si>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</si>
  <si>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</si>
  <si>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</si>
  <si>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</si>
  <si>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</si>
  <si>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</si>
  <si>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</si>
  <si>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</si>
  <si>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</si>
  <si>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</si>
  <si>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(3) Einverständniserklärung</t>
  </si>
  <si>
    <t>Pflegeausbildungsfonds</t>
  </si>
  <si>
    <t>Stationäre Einrichtungen</t>
  </si>
  <si>
    <t>Stammdaten</t>
  </si>
  <si>
    <t>IK (9-stellig)</t>
  </si>
  <si>
    <t>Inkrafttreten des Versorgungsvertrages</t>
  </si>
  <si>
    <t xml:space="preserve">Name </t>
  </si>
  <si>
    <t>Straße, Hausnr.</t>
  </si>
  <si>
    <t>PLZ, Ort</t>
  </si>
  <si>
    <t>Allgemeine Angaben zum Träger</t>
  </si>
  <si>
    <t>Name</t>
  </si>
  <si>
    <t>Telefon/-fax</t>
  </si>
  <si>
    <t>E-Mail</t>
  </si>
  <si>
    <t>Bankverbindung</t>
  </si>
  <si>
    <t>Kontoinhaber</t>
  </si>
  <si>
    <t>IBAN</t>
  </si>
  <si>
    <t>Kreditinstitut</t>
  </si>
  <si>
    <t>Mitteilungspflichten</t>
  </si>
  <si>
    <t>Rückfragen an: pflegeausbildungsfonds@statistik.bremen.de oder (0421) 361 - 98148</t>
  </si>
  <si>
    <t>(1) Stammdaten</t>
  </si>
  <si>
    <t>Allgemeine Angaben zur stationären Einrichtung</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</si>
  <si>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</si>
  <si>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</si>
  <si>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</si>
  <si>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</si>
  <si>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</si>
  <si>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</si>
  <si>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</si>
  <si>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</si>
  <si>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</si>
  <si>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</si>
  <si>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</si>
  <si>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</si>
  <si>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</si>
  <si>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</si>
  <si>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</si>
  <si>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</si>
  <si>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</si>
  <si>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</si>
  <si>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</si>
  <si>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Bremen</t>
  </si>
  <si>
    <t xml:space="preserve">123 456 789 </t>
  </si>
  <si>
    <t>Allgemeine Angaben</t>
  </si>
  <si>
    <t>Institutionskennzeichen (IK):</t>
  </si>
  <si>
    <t>- Pflegeausbildungsfonds -</t>
  </si>
  <si>
    <t>Tragen Sie hier bitte das Datum des Inkrafttretens des Versorgungsvertrages ein.</t>
  </si>
  <si>
    <t>Tragen Sie hier den vollständigen Namen der stationären Einrichtung ein.</t>
  </si>
  <si>
    <t>Tragen Sie hier den vollständigen Namen des Trägers der Einrichtung ein.</t>
  </si>
  <si>
    <t>Bitte tragen Sie die IBAN (International Bank Account Number) ein.</t>
  </si>
  <si>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</si>
  <si>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Tragen Sie die für die jeweilige Einrichtung nach den geltenden Vergütungsvereinbarungen 
(gem. 7.2 Pflegerischer Bereich) zum 1. Mai des Festsetzungsjahres vorzuhaltenden Pflegefachkräfte nach Vollzeitäquivalenten (VZÄ) ein.</t>
  </si>
  <si>
    <t>2.</t>
  </si>
  <si>
    <t>Tragen Sie den Namen des Kontoinhabers ein.</t>
  </si>
  <si>
    <t>Name des Trägers</t>
  </si>
  <si>
    <t>Anzahl
Auszubildende</t>
  </si>
  <si>
    <t>9-stelliges Institutionskennzeichen -  Identifikationsnummer der deutschen Sozialversicherung</t>
  </si>
  <si>
    <t>Erika.Muster@einrichtung.de
(bitte nicht: info@einrichtung.de)</t>
  </si>
  <si>
    <t>Durchwahl einer Ansprechperson bei Rückfragen und Faxnummer</t>
  </si>
  <si>
    <t>Bitte geben Sie hier die E-Mail-Adresse einer Ansprechperson für zukünftige Rückfragen an.</t>
  </si>
  <si>
    <t>1. Anzahl der Vollzeitäquivalente (VZÄ) aller Pflegefachkräfte, die am 15. Dezember des Vorjahres in der stationären Pflegeeinrichtung beschäftigt oder eingesetzt waren (§ 11 Abs. 2 PflAFinV)</t>
  </si>
  <si>
    <t>geplanter Ausbildungs-
beginn (Datum)</t>
  </si>
  <si>
    <t>Ø Ausbildungs-
vergütung
1. Lehrjahr</t>
  </si>
  <si>
    <t>Ø Arbeitgeber-Bruttokosten
1. Lehrjahr</t>
  </si>
  <si>
    <t>auszufüllende Felder</t>
  </si>
  <si>
    <t>gesperrte Felder</t>
  </si>
  <si>
    <t>geplanter oder tatsächlicher Ausbildungs-
beginn (Datum)</t>
  </si>
  <si>
    <t>Ø Ausbildungs-
vergütung
2. Lehrjahr</t>
  </si>
  <si>
    <t>Ø Arbeitgeber-Bruttokosten
2. Lehrjahr</t>
  </si>
  <si>
    <t>Ø monatliche Arbeitgeber-
Bruttokosten einer
Pflegefachkraft</t>
  </si>
  <si>
    <t>Mehrkosten im Sinne des § 27 PflBG pro Monat</t>
  </si>
  <si>
    <t>Ausbildungs-
beginn (Datum)</t>
  </si>
  <si>
    <t>Ø Ausbildungs-
vergütung
3. Lehrjahr</t>
  </si>
  <si>
    <t>Ø Arbeitgeber-Bruttokosten
3. Lehrjahr</t>
  </si>
  <si>
    <t xml:space="preserve">Mehrkosten im Sinne des § 27 PflBG pro Monat </t>
  </si>
  <si>
    <t>Bemerkung</t>
  </si>
  <si>
    <t>Name der Person, die Rückfragen zum Erhebungsbogen beantworten kann</t>
  </si>
  <si>
    <t>Bitte beachten Sie zu den Mitteilungspflichten unbedingt die Ausfüllhinweise sowie unsere FAQ's!</t>
  </si>
  <si>
    <t>1.) Anzahl der Vollzeitäquivalente (VZÄ) aller Pflegefachkräfte, die am 
15. Dezember des Vorjahres in der stationären Pflegeeinrichtung beschäftigt oder eingesetzt waren (§ 11 Abs. 2 PflAFinV)</t>
  </si>
  <si>
    <t>Anzahl
Ausbildungsmonate
1. Lehrjahr</t>
  </si>
  <si>
    <t>Anzahl
Ausbildungsmonate
2. Lehrjahr</t>
  </si>
  <si>
    <t>Anzahl
Ausbildungsmonate
3. Lehrjahr</t>
  </si>
  <si>
    <t>Name der Person, die Rückfragen zum Erhebungsbogen beantworten kann.</t>
  </si>
  <si>
    <t>Name der Person, die mündlich und schriftlich zur Auskunft berechtigt ist und Rückfragen beantworten kann.</t>
  </si>
  <si>
    <t>Frau Musteransprechpartnerin</t>
  </si>
  <si>
    <t>Bitte füllen Sie alle bläulich gefärbten Felder aus</t>
  </si>
  <si>
    <t>Bitte ausfüllen!</t>
  </si>
  <si>
    <t>Alle orange gefärbten Felder werden automatisch
ausgefüllt</t>
  </si>
  <si>
    <t>Gesperrt!</t>
  </si>
  <si>
    <t>Geplanter Ausbildungsbeginn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</si>
  <si>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</si>
  <si>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</si>
  <si>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</si>
  <si>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</si>
  <si>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</si>
  <si>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</si>
  <si>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</si>
  <si>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</si>
  <si>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</si>
  <si>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</si>
  <si>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</si>
  <si>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</si>
  <si>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</si>
  <si>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</si>
  <si>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</si>
  <si>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</si>
  <si>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</si>
  <si>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</si>
  <si>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</si>
  <si>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</si>
  <si>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b) Uns ist bekannt, dass das Statistische Landesamt berechtigt ist, weitere Angaben und Unterlagen anzufordern, soweit diese für die Festsetzung des jeweiligen Ausbildungsbudgets erforderlich sind.</t>
  </si>
  <si>
    <t>Name der Einrichtung:</t>
  </si>
  <si>
    <t>monatlicher Pauschalbetrag</t>
  </si>
  <si>
    <t>1. Ausbil-
dungsjahr</t>
  </si>
  <si>
    <t>Anzahl 
Ausbildungsmonate</t>
  </si>
  <si>
    <t>2. Ausbil-
dungsjahr</t>
  </si>
  <si>
    <t>3. Ausbil-
dungsjahr</t>
  </si>
  <si>
    <t>(2) Angaben Auszubildende</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</si>
  <si>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</si>
  <si>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r>
      <t xml:space="preserve">Rücksendung bis </t>
    </r>
    <r>
      <rPr>
        <b/>
        <i/>
        <u/>
        <sz val="12"/>
        <color theme="1"/>
        <rFont val="Arial"/>
        <family val="2"/>
      </rPr>
      <t>15. Juni 2023</t>
    </r>
    <r>
      <rPr>
        <sz val="11"/>
        <color theme="1"/>
        <rFont val="Arial"/>
        <family val="2"/>
      </rPr>
      <t xml:space="preserve"> (Posteingang oder Eingang per E-Mail)</t>
    </r>
  </si>
  <si>
    <t>2.) a) Zahl der Pflegeplätze zum 01.05.2023 laut Versorgungsvertrag</t>
  </si>
  <si>
    <t>b) Anzahl der belegten Pflegeplätze zum 01.05.2023</t>
  </si>
  <si>
    <t>c) vorzuhaltende Pflegefachkräfte gem. § 11 (3) PflAFinV zum 01.05.2023</t>
  </si>
  <si>
    <t>2024 - 1. Lehrjahr</t>
  </si>
  <si>
    <t>2024 - 2. Lehrjahr</t>
  </si>
  <si>
    <t>2024 - noch 1. Lehrjahr</t>
  </si>
  <si>
    <t>2024 - 3. Lehrjahr</t>
  </si>
  <si>
    <t>2024 - noch 2. Lehrjahr</t>
  </si>
  <si>
    <t>Bitte tragen Sie Ihre geplanten Auszubildenden ein, die im Laufe des Jahres 2024 eine generalistische Pflegeausbildung beginnen werden.</t>
  </si>
  <si>
    <t>Ausbildungskosten für das Jahr 2024</t>
  </si>
  <si>
    <t>Ausbildungskosten 2024 inkl. Pauschale</t>
  </si>
  <si>
    <r>
      <t xml:space="preserve">Bitte tragen Sie Ihre Auszubildenden ein, die im Laufe des Jahres 2024 ins </t>
    </r>
    <r>
      <rPr>
        <u/>
        <sz val="16"/>
        <color theme="1"/>
        <rFont val="Calibri"/>
        <family val="2"/>
        <scheme val="minor"/>
      </rPr>
      <t>2. Lehrjahr</t>
    </r>
    <r>
      <rPr>
        <sz val="16"/>
        <color theme="1"/>
        <rFont val="Calibri"/>
        <family val="2"/>
        <scheme val="minor"/>
      </rPr>
      <t xml:space="preserve"> kommen werden. </t>
    </r>
  </si>
  <si>
    <r>
      <t xml:space="preserve">Bitte tragen Sie Ihre Auszubildenden ein, die im Laufe des Jahres 2024 ins </t>
    </r>
    <r>
      <rPr>
        <u/>
        <sz val="16"/>
        <color theme="1"/>
        <rFont val="Calibri"/>
        <family val="2"/>
        <scheme val="minor"/>
      </rPr>
      <t>3. Lehrjahr</t>
    </r>
    <r>
      <rPr>
        <sz val="16"/>
        <color theme="1"/>
        <rFont val="Calibri"/>
        <family val="2"/>
        <scheme val="minor"/>
      </rPr>
      <t xml:space="preserve"> kommen werden.</t>
    </r>
  </si>
  <si>
    <t>Bitte tragen Sie Ihre Auszubildenden ein, die im Laufe des Jahres 2024 ihre Ausbildung beenden werden. (Ausbildungsbeginn in 2021)</t>
  </si>
  <si>
    <t>Ende 2024</t>
  </si>
  <si>
    <t>3. Lj</t>
  </si>
  <si>
    <t>2.Lj</t>
  </si>
  <si>
    <t>1. Lj</t>
  </si>
  <si>
    <t>Ausbildungsende
2024</t>
  </si>
  <si>
    <t>Wenn der Betrieb erst im Jahr 2023 aufgenommen wurde, kann die Einrichtung auf Antrag des Betreibers in das Ausgleichsverfahren einbezogen werden.</t>
  </si>
  <si>
    <t>Sollte Ihre Einrichtung am 01.05.2023 geschlossen gewesen sein, geben Sie bitte die folgenden Daten zum letzten dem 01.05.2023 vorhergehenden Datum an, zu dem die Einrichtung normal geöffnet war.</t>
  </si>
  <si>
    <t>a) Zahl der Pflegeplätze zum 01.05.2023 laut Versorgungsvertrag</t>
  </si>
  <si>
    <t xml:space="preserve">b) Anzahl der belegten Pflegeplätze zum 01.05.2023
</t>
  </si>
  <si>
    <t>Tragen Sie hier die Anzahl der Pflegeplätze ein, die in Ihrer Einrichtung laut Versorgungsvertrag zum 01.05.2023 zur Verfügung standen.</t>
  </si>
  <si>
    <r>
      <rPr>
        <u/>
        <sz val="11"/>
        <color theme="1"/>
        <rFont val="Arial"/>
        <family val="2"/>
      </rPr>
      <t>Stationäre / Teilstationäre Einrichtungen:</t>
    </r>
    <r>
      <rPr>
        <sz val="11"/>
        <color theme="1"/>
        <rFont val="Arial"/>
        <family val="2"/>
      </rPr>
      <t xml:space="preserve"> Tragen Sie hier die Anzahl der Pflegeplätze ein, die in Ihrer Einrichtung zum 01.05.2023 des Festsetzungsjahres belegt waren.
</t>
    </r>
    <r>
      <rPr>
        <sz val="9"/>
        <color theme="1"/>
        <rFont val="Arial"/>
        <family val="2"/>
      </rPr>
      <t>(sollte Ihre Einrichtung an diesem Tag geschlossen gewesen sein, melden Sie uns bitte die Pflegeplätze des letzten bzw. nächsten vollen Werktages)</t>
    </r>
  </si>
  <si>
    <t>Drop Down</t>
  </si>
  <si>
    <t>1. Ausbildungsjahr 2024: Tragen Sie hier bitte Ihre geplanten Auszubildenden ein, die im Laufe des Jahres 2024 eine generalistische Pflegeausbildung beginnen werden</t>
  </si>
  <si>
    <t>2. Ausbildungsjahr 2024: Tragen Sie hier bitte Ihre Auszubildenden ein, die im Laufe des Jahres 2024 ins 2. Lehrjahr kommen werden.</t>
  </si>
  <si>
    <t xml:space="preserve">3. Ausbildungsjahr 2024: Tragen Sie hier bitte Ihre Auszubildenden ein, die im Laufe des Jahres 2024 ins 3. Lehrjahr kommen werden. </t>
  </si>
  <si>
    <t>Ausbildungsende 2024: Tragen Sie hier bitte Ihre Auszubildenden ein, die im Laufe des Jahres 2024 ihre Ausbildung beenden werden.</t>
  </si>
  <si>
    <t>Version 27.04.2023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</si>
</sst>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0\ 000\ 000"/>
    <numFmt numFmtId="165" formatCode="#,##0.00\ &quot;€&quot;"/>
    <numFmt numFmtId="166" formatCode="dd/mm/yyyy;@"/>
  </numFmts>
  <fonts count="3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b/>
      <sz val="14"/>
      <color theme="1"/>
      <name val="Arial"/>
      <family val="2"/>
    </font>
    <font>
      <u/>
      <sz val="11"/>
      <color theme="1"/>
      <name val="Arial"/>
      <family val="2"/>
    </font>
    <font>
      <b/>
      <sz val="16"/>
      <color theme="1"/>
      <name val="Arial"/>
      <family val="2"/>
    </font>
    <font>
      <b/>
      <i/>
      <u/>
      <sz val="12"/>
      <name val="Arial"/>
      <family val="2"/>
    </font>
    <font>
      <b/>
      <i/>
      <sz val="11"/>
      <color theme="1"/>
      <name val="Arial"/>
      <family val="2"/>
    </font>
    <font>
      <u/>
      <sz val="11"/>
      <color theme="10"/>
      <name val="Calibri"/>
      <family val="2"/>
      <scheme val="minor"/>
    </font>
    <font>
      <sz val="11"/>
      <name val="Calibri"/>
      <family val="2"/>
      <scheme val="minor"/>
    </font>
    <font>
      <sz val="10"/>
      <name val="Arial"/>
      <family val="2"/>
    </font>
    <font>
      <b/>
      <i/>
      <u/>
      <sz val="12"/>
      <color theme="1"/>
      <name val="Arial"/>
      <family val="2"/>
    </font>
    <font>
      <b/>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u/>
      <sz val="16"/>
      <color theme="1"/>
      <name val="Calibri"/>
      <family val="2"/>
      <scheme val="minor"/>
    </font>
    <font>
      <sz val="13"/>
      <color theme="1"/>
      <name val="Arial"/>
      <family val="2"/>
    </font>
    <font>
      <i/>
      <sz val="11"/>
      <color theme="1"/>
      <name val="Arial"/>
      <family val="2"/>
    </font>
    <font>
      <sz val="8"/>
      <color theme="1"/>
      <name val="Arial"/>
      <family val="2"/>
    </font>
  </fonts>
  <fills count="19">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s>
  <borders count="41">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thick">
        <color theme="0" tint="-0.249977111117893"/>
      </left>
      <right style="thick">
        <color theme="0" tint="-0.249977111117893"/>
      </right>
      <top style="thick">
        <color theme="0" tint="-0.249977111117893"/>
      </top>
      <bottom style="thick">
        <color theme="0" tint="-0.249977111117893"/>
      </bottom>
      <diagonal/>
    </border>
  </borders>
  <cellStyleXfs count="3">
    <xf numFmtId="0" fontId="0" fillId="0" borderId="0"/>
    <xf numFmtId="0" fontId="5" fillId="0" borderId="0"/>
    <xf numFmtId="0" fontId="21" fillId="0" borderId="0" applyNumberFormat="0" applyFill="0" applyBorder="0" applyAlignment="0" applyProtection="0"/>
  </cellStyleXfs>
  <cellXfs count="210">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 fillId="0" borderId="0" xfId="0" quotePrefix="1" applyFont="1" applyProtection="1"/>
    <xf numFmtId="0" fontId="1" fillId="0" borderId="0" xfId="0" applyFont="1" applyAlignment="1" applyProtection="1">
      <alignment horizontal="left" vertical="center"/>
    </xf>
    <xf numFmtId="0" fontId="18" fillId="0" borderId="0" xfId="0" applyFont="1" applyProtection="1"/>
    <xf numFmtId="0" fontId="9" fillId="5" borderId="3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0"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26"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xf>
    <xf numFmtId="49" fontId="1" fillId="0" borderId="28"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2" fontId="1" fillId="0" borderId="22" xfId="0" applyNumberFormat="1" applyFont="1" applyBorder="1" applyAlignment="1" applyProtection="1">
      <alignment horizontal="left" vertical="center"/>
    </xf>
    <xf numFmtId="1" fontId="1" fillId="0" borderId="2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2" fontId="1" fillId="0" borderId="25"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31" fillId="5"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left" vertical="center" wrapText="1"/>
    </xf>
    <xf numFmtId="0" fontId="31" fillId="14"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Protection="1"/>
    <xf numFmtId="0" fontId="1" fillId="0" borderId="0" xfId="0" applyFont="1" applyAlignment="1" applyProtection="1">
      <alignment vertical="center"/>
    </xf>
    <xf numFmtId="0" fontId="12"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8" xfId="0" applyFont="1" applyFill="1" applyBorder="1" applyAlignment="1" applyProtection="1"/>
    <xf numFmtId="0" fontId="1" fillId="0" borderId="1" xfId="0" applyFont="1" applyFill="1" applyBorder="1" applyAlignment="1" applyProtection="1"/>
    <xf numFmtId="0" fontId="1" fillId="0" borderId="9" xfId="0" applyFont="1" applyFill="1" applyBorder="1" applyAlignment="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16" fillId="0" borderId="0" xfId="0" applyFont="1" applyProtection="1"/>
    <xf numFmtId="0" fontId="1" fillId="7" borderId="0" xfId="0" applyFont="1" applyFill="1" applyAlignment="1" applyProtection="1">
      <alignment horizontal="left" vertical="center"/>
    </xf>
    <xf numFmtId="0" fontId="1" fillId="7" borderId="0" xfId="0" applyFont="1" applyFill="1" applyAlignment="1" applyProtection="1">
      <alignment horizontal="center" vertical="center"/>
    </xf>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0" fillId="0" borderId="0" xfId="0" applyFill="1" applyBorder="1" applyAlignment="1" applyProtection="1">
      <alignment vertical="center"/>
    </xf>
    <xf numFmtId="0" fontId="25"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27" fillId="12" borderId="5"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0" fillId="0" borderId="0" xfId="0" applyAlignment="1" applyProtection="1"/>
    <xf numFmtId="0" fontId="22" fillId="13" borderId="5" xfId="0" applyFont="1" applyFill="1" applyBorder="1" applyAlignment="1" applyProtection="1">
      <alignment horizontal="center" vertical="center" wrapText="1"/>
    </xf>
    <xf numFmtId="0" fontId="22" fillId="13" borderId="3" xfId="0" applyFont="1" applyFill="1" applyBorder="1" applyAlignment="1" applyProtection="1">
      <alignment horizontal="center" vertical="center" wrapText="1"/>
    </xf>
    <xf numFmtId="0" fontId="0" fillId="14" borderId="3" xfId="0" applyNumberFormat="1" applyFill="1" applyBorder="1" applyAlignment="1" applyProtection="1">
      <alignment horizontal="center" vertical="center"/>
    </xf>
    <xf numFmtId="165" fontId="0" fillId="14"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4"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2" fillId="13" borderId="38"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4" borderId="2" xfId="0" applyNumberFormat="1" applyFill="1" applyBorder="1" applyAlignment="1" applyProtection="1">
      <alignment horizontal="center" vertical="center"/>
    </xf>
    <xf numFmtId="165" fontId="0" fillId="0" borderId="0" xfId="0" applyNumberFormat="1" applyProtection="1"/>
    <xf numFmtId="0" fontId="22" fillId="13" borderId="12" xfId="0" applyFont="1" applyFill="1" applyBorder="1" applyAlignment="1" applyProtection="1">
      <alignment horizontal="center" vertical="center" wrapText="1"/>
    </xf>
    <xf numFmtId="0" fontId="22" fillId="13" borderId="39" xfId="0" applyFont="1" applyFill="1" applyBorder="1" applyAlignment="1" applyProtection="1">
      <alignment horizontal="center" vertical="center" wrapText="1"/>
    </xf>
    <xf numFmtId="0" fontId="0" fillId="0" borderId="10" xfId="0" applyBorder="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7" borderId="5" xfId="0" applyFont="1" applyFill="1" applyBorder="1" applyAlignment="1" applyProtection="1">
      <alignment horizontal="center" vertical="center" wrapText="1"/>
    </xf>
    <xf numFmtId="14" fontId="0" fillId="0" borderId="0" xfId="0" applyNumberFormat="1" applyProtection="1"/>
    <xf numFmtId="0" fontId="32" fillId="0" borderId="5" xfId="0" applyFont="1" applyBorder="1" applyAlignment="1" applyProtection="1">
      <alignment horizontal="center" vertical="center" wrapText="1"/>
    </xf>
    <xf numFmtId="0" fontId="9" fillId="0" borderId="0" xfId="0" applyFont="1" applyAlignment="1" applyProtection="1">
      <alignment horizontal="left" vertical="center"/>
    </xf>
    <xf numFmtId="0" fontId="9" fillId="5" borderId="15" xfId="0" applyNumberFormat="1" applyFont="1" applyFill="1" applyBorder="1" applyAlignment="1" applyProtection="1">
      <alignment horizontal="left" vertical="center"/>
      <protection locked="0"/>
    </xf>
    <xf numFmtId="0" fontId="33" fillId="0" borderId="0" xfId="0" applyFont="1" applyProtection="1"/>
    <xf numFmtId="0" fontId="0" fillId="16" borderId="0" xfId="0" applyFill="1" applyAlignment="1" applyProtection="1">
      <alignment horizontal="center" vertical="center"/>
    </xf>
    <xf numFmtId="0" fontId="0" fillId="11" borderId="0" xfId="0" applyFill="1" applyAlignment="1" applyProtection="1">
      <alignment horizontal="center" vertical="center"/>
    </xf>
    <xf numFmtId="0" fontId="16" fillId="0" borderId="0" xfId="0" applyFont="1" applyAlignment="1" applyProtection="1">
      <alignment horizontal="center" vertical="center"/>
    </xf>
    <xf numFmtId="0" fontId="19" fillId="8" borderId="0" xfId="0" applyFont="1" applyFill="1" applyAlignment="1" applyProtection="1">
      <alignment horizontal="left" vertical="center"/>
    </xf>
    <xf numFmtId="0" fontId="4" fillId="0" borderId="0" xfId="0" applyFont="1" applyAlignment="1" applyProtection="1">
      <alignment horizontal="left" vertical="center" wrapText="1"/>
    </xf>
    <xf numFmtId="0" fontId="9" fillId="0" borderId="0" xfId="0" applyFont="1" applyAlignment="1" applyProtection="1">
      <alignment horizontal="left" vertical="center"/>
    </xf>
    <xf numFmtId="164" fontId="9" fillId="5" borderId="13" xfId="0" applyNumberFormat="1" applyFont="1" applyFill="1" applyBorder="1" applyAlignment="1" applyProtection="1">
      <alignment horizontal="left" vertical="center"/>
      <protection locked="0"/>
    </xf>
    <xf numFmtId="0" fontId="9" fillId="5" borderId="14" xfId="0" applyNumberFormat="1" applyFont="1" applyFill="1" applyBorder="1" applyAlignment="1" applyProtection="1">
      <alignment horizontal="left" vertical="center"/>
      <protection locked="0"/>
    </xf>
    <xf numFmtId="0" fontId="9" fillId="5" borderId="13" xfId="0" applyNumberFormat="1" applyFont="1" applyFill="1" applyBorder="1" applyAlignment="1" applyProtection="1">
      <alignment horizontal="left" vertical="center"/>
      <protection locked="0"/>
    </xf>
    <xf numFmtId="0" fontId="9" fillId="5" borderId="32" xfId="0" applyNumberFormat="1" applyFont="1" applyFill="1" applyBorder="1" applyAlignment="1" applyProtection="1">
      <alignment horizontal="left" vertical="center"/>
      <protection locked="0"/>
    </xf>
    <xf numFmtId="0" fontId="9" fillId="5" borderId="33" xfId="0" applyNumberFormat="1" applyFont="1" applyFill="1" applyBorder="1" applyAlignment="1" applyProtection="1">
      <alignment horizontal="left" vertical="center"/>
      <protection locked="0"/>
    </xf>
    <xf numFmtId="0" fontId="22" fillId="5" borderId="7" xfId="2" applyNumberFormat="1" applyFont="1" applyFill="1" applyBorder="1" applyAlignment="1" applyProtection="1">
      <alignment horizontal="left" vertical="center"/>
      <protection locked="0"/>
    </xf>
    <xf numFmtId="0" fontId="23" fillId="5" borderId="35" xfId="0" applyNumberFormat="1" applyFont="1" applyFill="1" applyBorder="1" applyAlignment="1" applyProtection="1">
      <alignment horizontal="left" vertical="center"/>
      <protection locked="0"/>
    </xf>
    <xf numFmtId="0" fontId="23" fillId="5" borderId="6"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0" fontId="9" fillId="5" borderId="16"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166" fontId="9" fillId="5" borderId="14" xfId="0" applyNumberFormat="1" applyFont="1" applyFill="1" applyBorder="1" applyAlignment="1" applyProtection="1">
      <alignment horizontal="left" vertical="center"/>
      <protection locked="0"/>
    </xf>
    <xf numFmtId="0" fontId="9" fillId="5" borderId="15" xfId="0" applyNumberFormat="1" applyFont="1" applyFill="1" applyBorder="1" applyAlignment="1" applyProtection="1">
      <alignment horizontal="left" vertical="center"/>
      <protection locked="0"/>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9" fillId="5" borderId="14" xfId="0" applyNumberFormat="1" applyFont="1" applyFill="1" applyBorder="1" applyAlignment="1" applyProtection="1">
      <alignment horizontal="center" vertical="center"/>
      <protection locked="0"/>
    </xf>
    <xf numFmtId="0" fontId="9" fillId="5" borderId="13"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center"/>
    </xf>
    <xf numFmtId="0" fontId="25" fillId="12" borderId="6" xfId="0" applyFont="1" applyFill="1" applyBorder="1" applyAlignment="1" applyProtection="1">
      <alignment horizontal="left" vertical="center"/>
    </xf>
    <xf numFmtId="0" fontId="25" fillId="12" borderId="8" xfId="0" applyFont="1" applyFill="1" applyBorder="1" applyAlignment="1" applyProtection="1">
      <alignment horizontal="left" vertical="center"/>
    </xf>
    <xf numFmtId="0" fontId="29" fillId="5" borderId="40" xfId="0" applyFont="1" applyFill="1" applyBorder="1" applyAlignment="1" applyProtection="1">
      <alignment horizontal="center" vertical="center"/>
      <protection locked="0"/>
    </xf>
    <xf numFmtId="0" fontId="0" fillId="18" borderId="0" xfId="0" applyFill="1" applyAlignment="1" applyProtection="1">
      <alignment horizontal="left"/>
    </xf>
    <xf numFmtId="0" fontId="27" fillId="12" borderId="2" xfId="0" applyFont="1" applyFill="1" applyBorder="1" applyAlignment="1" applyProtection="1">
      <alignment horizontal="center" vertical="center" wrapText="1"/>
    </xf>
    <xf numFmtId="0" fontId="27" fillId="12" borderId="4"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5" borderId="0" xfId="0" applyFill="1" applyAlignment="1" applyProtection="1">
      <alignment horizontal="center" vertical="center"/>
    </xf>
    <xf numFmtId="0" fontId="0" fillId="4" borderId="0" xfId="0" applyFill="1" applyAlignment="1" applyProtection="1">
      <alignment horizontal="center" vertical="center"/>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0" fillId="11" borderId="0" xfId="0" applyFill="1" applyBorder="1" applyAlignment="1" applyProtection="1">
      <alignment horizontal="center" vertical="center"/>
    </xf>
    <xf numFmtId="0" fontId="26" fillId="12" borderId="2" xfId="0" applyFont="1" applyFill="1" applyBorder="1" applyAlignment="1" applyProtection="1">
      <alignment horizontal="left"/>
    </xf>
    <xf numFmtId="0" fontId="26" fillId="12" borderId="3" xfId="0" applyFont="1" applyFill="1" applyBorder="1" applyAlignment="1" applyProtection="1">
      <alignment horizontal="left"/>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1" fillId="5" borderId="2"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3" fillId="4" borderId="0" xfId="0" applyFont="1" applyFill="1" applyAlignment="1" applyProtection="1">
      <alignment horizontal="center" vertical="center"/>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6" borderId="6"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8"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9" fillId="0" borderId="6"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9" xfId="0" applyFont="1" applyBorder="1" applyAlignment="1" applyProtection="1">
      <alignment horizontal="left" vertical="center"/>
    </xf>
    <xf numFmtId="49" fontId="14" fillId="4" borderId="2"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49" fontId="14" fillId="4"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4" fillId="8" borderId="0" xfId="0" applyNumberFormat="1" applyFont="1" applyFill="1" applyBorder="1" applyAlignment="1" applyProtection="1">
      <alignment horizontal="left" vertical="center"/>
    </xf>
    <xf numFmtId="49" fontId="20" fillId="0" borderId="2" xfId="0" applyNumberFormat="1" applyFont="1" applyFill="1" applyBorder="1" applyAlignment="1" applyProtection="1">
      <alignment horizontal="left" vertical="center" wrapText="1"/>
    </xf>
    <xf numFmtId="49" fontId="20" fillId="0" borderId="4"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49" fontId="20" fillId="0" borderId="29" xfId="0" applyNumberFormat="1" applyFont="1" applyFill="1" applyBorder="1" applyAlignment="1" applyProtection="1">
      <alignment horizontal="left" vertical="center" wrapText="1"/>
    </xf>
    <xf numFmtId="49" fontId="20" fillId="0" borderId="30" xfId="0" applyNumberFormat="1" applyFont="1" applyFill="1" applyBorder="1" applyAlignment="1" applyProtection="1">
      <alignment horizontal="left" vertical="center" wrapText="1"/>
    </xf>
    <xf numFmtId="49" fontId="20" fillId="0" borderId="31" xfId="0" applyNumberFormat="1" applyFont="1" applyFill="1" applyBorder="1" applyAlignment="1" applyProtection="1">
      <alignment horizontal="left" vertical="center" wrapText="1"/>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49" fontId="2" fillId="0" borderId="37" xfId="0" applyNumberFormat="1" applyFont="1" applyFill="1" applyBorder="1" applyAlignment="1" applyProtection="1">
      <alignment horizontal="left" vertical="center" wrapText="1"/>
    </xf>
    <xf numFmtId="49" fontId="2" fillId="0" borderId="14" xfId="0" applyNumberFormat="1" applyFont="1" applyFill="1" applyBorder="1" applyAlignment="1" applyProtection="1">
      <alignment horizontal="left" vertical="center" wrapText="1"/>
    </xf>
    <xf numFmtId="49" fontId="2" fillId="0" borderId="36" xfId="0" applyNumberFormat="1" applyFont="1" applyFill="1" applyBorder="1" applyAlignment="1" applyProtection="1">
      <alignment horizontal="left" vertical="center" wrapText="1"/>
    </xf>
    <xf numFmtId="0" fontId="14" fillId="9" borderId="5" xfId="0" applyFont="1" applyFill="1" applyBorder="1" applyAlignment="1" applyProtection="1">
      <alignment horizontal="left" vertical="center"/>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cellXfs>
  <cellStyles count="3">
    <cellStyle name="Link" xfId="2" builtinId="8"/>
    <cellStyle name="Standard" xfId="0" builtinId="0"/>
    <cellStyle name="Standard_Tabelle1" xfId="1" xr:uid="{00000000-0005-0000-0000-000002000000}"/>
  </cellStyles>
  <dxfs count="12">
    <dxf>
      <numFmt numFmtId="19" formatCode="dd/mm/yyyy"/>
      <protection locked="1" hidden="0"/>
    </dxf>
    <dxf>
      <protection locked="1" hidden="0"/>
    </dxf>
    <dxf>
      <numFmt numFmtId="19" formatCode="dd/mm/yyyy"/>
      <protection locked="1" hidden="0"/>
    </dxf>
    <dxf>
      <numFmt numFmtId="19" formatCode="dd/mm/yyyy"/>
      <protection locked="1" hidden="0"/>
    </dxf>
    <dxf>
      <protection locked="1" hidden="0"/>
    </dxf>
    <dxf>
      <numFmt numFmtId="19" formatCode="dd/mm/yyyy"/>
      <protection locked="1" hidden="0"/>
    </dxf>
    <dxf>
      <numFmt numFmtId="19" formatCode="dd/mm/yyyy"/>
      <protection locked="1" hidden="0"/>
    </dxf>
    <dxf>
      <protection locked="1" hidden="0"/>
    </dxf>
    <dxf>
      <numFmt numFmtId="19" formatCode="dd/mm/yyyy"/>
      <protection locked="1" hidden="0"/>
    </dxf>
    <dxf>
      <numFmt numFmtId="19" formatCode="dd/mm/yyyy"/>
      <protection locked="1" hidden="0"/>
    </dxf>
    <dxf>
      <protection locked="1" hidden="0"/>
    </dxf>
    <dxf>
      <numFmt numFmtId="19" formatCode="dd/mm/yyyy"/>
      <protection locked="1" hidden="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68874</xdr:colOff>
      <xdr:row>0</xdr:row>
      <xdr:rowOff>59347</xdr:rowOff>
    </xdr:from>
    <xdr:to>
      <xdr:col>5</xdr:col>
      <xdr:colOff>1592239</xdr:colOff>
      <xdr:row>2</xdr:row>
      <xdr:rowOff>179753</xdr:rowOff>
    </xdr:to>
    <xdr:pic>
      <xdr:nvPicPr>
        <xdr:cNvPr id="2" name="Grafik 1" descr="FreieHansestadt">
          <a:extLst>
            <a:ext uri="{FF2B5EF4-FFF2-40B4-BE49-F238E27FC236}">
              <a16:creationId xmlns:a16="http://schemas.microsoft.com/office/drawing/2014/main" id="{E5231F19-BB4D-4C8D-9173-DA3A44AC3D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74" y="59347"/>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T1:T5" totalsRowShown="0" headerRowDxfId="11" dataDxfId="10">
  <autoFilter ref="T1:T5" xr:uid="{00000000-0009-0000-0100-000001000000}"/>
  <tableColumns count="1">
    <tableColumn id="1" xr3:uid="{00000000-0010-0000-0000-000001000000}" name="Ende 2024"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U1:U4" totalsRowShown="0" headerRowDxfId="8" dataDxfId="7">
  <autoFilter ref="U1:U4" xr:uid="{00000000-0009-0000-0100-000002000000}"/>
  <tableColumns count="1">
    <tableColumn id="1" xr3:uid="{00000000-0010-0000-0100-000001000000}" name="3. Lj"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V1:V6" totalsRowShown="0" headerRowDxfId="5" dataDxfId="4">
  <autoFilter ref="V1:V6" xr:uid="{00000000-0009-0000-0100-000003000000}"/>
  <tableColumns count="1">
    <tableColumn id="1" xr3:uid="{00000000-0010-0000-0200-000001000000}" name="2.Lj"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4" displayName="Tabelle4" ref="W1:W6" totalsRowShown="0" headerRowDxfId="2" dataDxfId="1">
  <autoFilter ref="W1:W6" xr:uid="{00000000-0009-0000-0100-000004000000}"/>
  <tableColumns count="1">
    <tableColumn id="1" xr3:uid="{00000000-0010-0000-0300-000001000000}" name="1. Lj"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46"/>
  <sheetViews>
    <sheetView showGridLines="0" tabSelected="1" zoomScale="110" zoomScaleNormal="110" workbookViewId="0">
      <selection activeCell="C16" sqref="C16:F16"/>
    </sheetView>
  </sheetViews>
  <sheetFormatPr baseColWidth="10" defaultColWidth="11.42578125" defaultRowHeight="14.25" x14ac:dyDescent="0.2"/>
  <cols>
    <col min="1" max="1" width="15.7109375" style="8" customWidth="1"/>
    <col min="2" max="2" width="18.5703125" style="8" customWidth="1"/>
    <col min="3" max="3" width="17.85546875" style="8" customWidth="1"/>
    <col min="4" max="4" width="14.42578125" style="8" customWidth="1"/>
    <col min="5" max="5" width="15.7109375" style="8" customWidth="1"/>
    <col min="6" max="6" width="24.7109375" style="8" customWidth="1"/>
    <col min="7" max="16384" width="11.42578125" style="8"/>
  </cols>
  <sheetData>
    <row r="1" spans="1:6" ht="18" x14ac:dyDescent="0.25">
      <c r="A1" s="7" t="s">
        <v>0</v>
      </c>
      <c r="F1" s="59"/>
    </row>
    <row r="2" spans="1:6" ht="18" x14ac:dyDescent="0.25">
      <c r="A2" s="9" t="s">
        <v>108</v>
      </c>
      <c r="F2" s="59"/>
    </row>
    <row r="3" spans="1:6" ht="18" x14ac:dyDescent="0.25">
      <c r="E3" s="47"/>
      <c r="F3" s="59"/>
    </row>
    <row r="4" spans="1:6" ht="18" x14ac:dyDescent="0.25">
      <c r="E4" s="47"/>
      <c r="F4" s="59"/>
    </row>
    <row r="5" spans="1:6" ht="18" x14ac:dyDescent="0.25">
      <c r="E5" s="47"/>
      <c r="F5" s="59"/>
    </row>
    <row r="6" spans="1:6" s="47" customFormat="1" ht="20.100000000000001" customHeight="1" x14ac:dyDescent="0.25">
      <c r="A6" s="10" t="s">
        <v>0</v>
      </c>
      <c r="B6" s="8"/>
      <c r="C6" s="8"/>
      <c r="D6" s="8"/>
      <c r="E6" s="8"/>
      <c r="F6" s="8"/>
    </row>
    <row r="7" spans="1:6" ht="19.5" customHeight="1" x14ac:dyDescent="0.2">
      <c r="A7" s="10" t="s">
        <v>65</v>
      </c>
    </row>
    <row r="8" spans="1:6" ht="19.5" customHeight="1" x14ac:dyDescent="0.2">
      <c r="A8" s="10" t="s">
        <v>1</v>
      </c>
    </row>
    <row r="9" spans="1:6" ht="19.5" customHeight="1" x14ac:dyDescent="0.2">
      <c r="A9" s="10" t="s">
        <v>2</v>
      </c>
    </row>
    <row r="10" spans="1:6" ht="15" customHeight="1" x14ac:dyDescent="0.2">
      <c r="A10" s="10"/>
      <c r="F10" s="97" t="s">
        <v>213</v>
      </c>
    </row>
    <row r="11" spans="1:6" ht="15" customHeight="1" x14ac:dyDescent="0.2">
      <c r="A11" s="10"/>
    </row>
    <row r="12" spans="1:6" ht="20.25" x14ac:dyDescent="0.3">
      <c r="F12" s="11">
        <v>2024</v>
      </c>
    </row>
    <row r="13" spans="1:6" ht="18" x14ac:dyDescent="0.2">
      <c r="A13" s="100" t="s">
        <v>66</v>
      </c>
      <c r="B13" s="100"/>
      <c r="C13" s="100"/>
      <c r="D13" s="100"/>
      <c r="E13" s="100"/>
      <c r="F13" s="100"/>
    </row>
    <row r="14" spans="1:6" ht="19.5" customHeight="1" x14ac:dyDescent="0.2">
      <c r="A14" s="101" t="s">
        <v>67</v>
      </c>
      <c r="B14" s="101"/>
      <c r="C14" s="101"/>
      <c r="D14" s="101"/>
      <c r="E14" s="101"/>
      <c r="F14" s="101"/>
    </row>
    <row r="15" spans="1:6" ht="19.5" customHeight="1" x14ac:dyDescent="0.2">
      <c r="A15" s="102" t="s">
        <v>106</v>
      </c>
      <c r="B15" s="102"/>
      <c r="C15" s="102"/>
      <c r="D15" s="102"/>
      <c r="E15" s="102"/>
      <c r="F15" s="102"/>
    </row>
    <row r="16" spans="1:6" ht="19.5" customHeight="1" thickBot="1" x14ac:dyDescent="0.25">
      <c r="A16" s="103" t="s">
        <v>68</v>
      </c>
      <c r="B16" s="103"/>
      <c r="C16" s="104"/>
      <c r="D16" s="104"/>
      <c r="E16" s="104"/>
      <c r="F16" s="104"/>
    </row>
    <row r="17" spans="1:6" ht="19.5" customHeight="1" thickBot="1" x14ac:dyDescent="0.25">
      <c r="A17" s="114" t="s">
        <v>69</v>
      </c>
      <c r="B17" s="114"/>
      <c r="C17" s="115"/>
      <c r="D17" s="115"/>
      <c r="E17" s="115"/>
      <c r="F17" s="115"/>
    </row>
    <row r="18" spans="1:6" ht="19.5" customHeight="1" thickBot="1" x14ac:dyDescent="0.25">
      <c r="A18" s="103" t="s">
        <v>70</v>
      </c>
      <c r="B18" s="103"/>
      <c r="C18" s="105"/>
      <c r="D18" s="105"/>
      <c r="E18" s="105"/>
      <c r="F18" s="105"/>
    </row>
    <row r="19" spans="1:6" ht="19.5" customHeight="1" thickBot="1" x14ac:dyDescent="0.25">
      <c r="A19" s="103" t="s">
        <v>71</v>
      </c>
      <c r="B19" s="103"/>
      <c r="C19" s="105"/>
      <c r="D19" s="105"/>
      <c r="E19" s="105"/>
      <c r="F19" s="105"/>
    </row>
    <row r="20" spans="1:6" ht="19.5" customHeight="1" thickBot="1" x14ac:dyDescent="0.25">
      <c r="A20" s="103" t="s">
        <v>72</v>
      </c>
      <c r="B20" s="103"/>
      <c r="C20" s="96"/>
      <c r="D20" s="105"/>
      <c r="E20" s="105"/>
      <c r="F20" s="105"/>
    </row>
    <row r="21" spans="1:6" ht="19.5" customHeight="1" thickBot="1" x14ac:dyDescent="0.25">
      <c r="A21" s="103" t="s">
        <v>75</v>
      </c>
      <c r="B21" s="103"/>
      <c r="C21" s="107"/>
      <c r="D21" s="108"/>
      <c r="E21" s="108"/>
      <c r="F21" s="12"/>
    </row>
    <row r="22" spans="1:6" ht="19.5" customHeight="1" thickTop="1" x14ac:dyDescent="0.2">
      <c r="A22" s="95" t="s">
        <v>76</v>
      </c>
      <c r="B22" s="95"/>
      <c r="C22" s="109"/>
      <c r="D22" s="110"/>
      <c r="E22" s="110"/>
      <c r="F22" s="111"/>
    </row>
    <row r="23" spans="1:6" x14ac:dyDescent="0.2">
      <c r="A23" s="60"/>
      <c r="B23" s="60"/>
      <c r="C23" s="60"/>
      <c r="D23" s="60"/>
      <c r="E23" s="60"/>
      <c r="F23" s="60"/>
    </row>
    <row r="24" spans="1:6" x14ac:dyDescent="0.2">
      <c r="A24" s="112" t="s">
        <v>73</v>
      </c>
      <c r="B24" s="112"/>
      <c r="C24" s="112"/>
      <c r="D24" s="112"/>
      <c r="E24" s="112"/>
      <c r="F24" s="112"/>
    </row>
    <row r="25" spans="1:6" ht="19.5" customHeight="1" thickBot="1" x14ac:dyDescent="0.25">
      <c r="A25" s="103" t="s">
        <v>74</v>
      </c>
      <c r="B25" s="103"/>
      <c r="C25" s="106"/>
      <c r="D25" s="106"/>
      <c r="E25" s="106"/>
      <c r="F25" s="106"/>
    </row>
    <row r="26" spans="1:6" ht="19.5" customHeight="1" thickBot="1" x14ac:dyDescent="0.25">
      <c r="A26" s="103" t="s">
        <v>71</v>
      </c>
      <c r="B26" s="103"/>
      <c r="C26" s="106"/>
      <c r="D26" s="106"/>
      <c r="E26" s="106"/>
      <c r="F26" s="106"/>
    </row>
    <row r="27" spans="1:6" ht="19.5" customHeight="1" thickBot="1" x14ac:dyDescent="0.25">
      <c r="A27" s="103" t="s">
        <v>72</v>
      </c>
      <c r="B27" s="103"/>
      <c r="C27" s="96"/>
      <c r="D27" s="113"/>
      <c r="E27" s="105"/>
      <c r="F27" s="105"/>
    </row>
    <row r="28" spans="1:6" ht="29.25" customHeight="1" thickBot="1" x14ac:dyDescent="0.25">
      <c r="A28" s="114" t="s">
        <v>139</v>
      </c>
      <c r="B28" s="114"/>
      <c r="C28" s="106"/>
      <c r="D28" s="106"/>
      <c r="E28" s="106"/>
      <c r="F28" s="106"/>
    </row>
    <row r="29" spans="1:6" ht="19.5" customHeight="1" thickBot="1" x14ac:dyDescent="0.25">
      <c r="A29" s="103" t="s">
        <v>75</v>
      </c>
      <c r="B29" s="103"/>
      <c r="C29" s="105"/>
      <c r="D29" s="116"/>
      <c r="E29" s="105"/>
      <c r="F29" s="105"/>
    </row>
    <row r="30" spans="1:6" ht="19.5" customHeight="1" thickBot="1" x14ac:dyDescent="0.25">
      <c r="A30" s="103" t="s">
        <v>76</v>
      </c>
      <c r="B30" s="103"/>
      <c r="C30" s="106"/>
      <c r="D30" s="106"/>
      <c r="E30" s="106"/>
      <c r="F30" s="106"/>
    </row>
    <row r="31" spans="1:6" x14ac:dyDescent="0.2">
      <c r="A31" s="60"/>
      <c r="B31" s="60"/>
      <c r="C31" s="60"/>
      <c r="D31" s="60"/>
      <c r="E31" s="60"/>
      <c r="F31" s="60"/>
    </row>
    <row r="32" spans="1:6" ht="19.5" customHeight="1" x14ac:dyDescent="0.2">
      <c r="A32" s="112" t="s">
        <v>77</v>
      </c>
      <c r="B32" s="112"/>
      <c r="C32" s="112"/>
      <c r="D32" s="112"/>
      <c r="E32" s="112"/>
      <c r="F32" s="112"/>
    </row>
    <row r="33" spans="1:6" ht="19.5" customHeight="1" thickBot="1" x14ac:dyDescent="0.25">
      <c r="A33" s="103" t="s">
        <v>78</v>
      </c>
      <c r="B33" s="103"/>
      <c r="C33" s="106"/>
      <c r="D33" s="106"/>
      <c r="E33" s="106"/>
      <c r="F33" s="106"/>
    </row>
    <row r="34" spans="1:6" ht="19.5" customHeight="1" thickBot="1" x14ac:dyDescent="0.25">
      <c r="A34" s="103" t="s">
        <v>79</v>
      </c>
      <c r="B34" s="103"/>
      <c r="C34" s="106"/>
      <c r="D34" s="106"/>
      <c r="E34" s="106"/>
      <c r="F34" s="106"/>
    </row>
    <row r="35" spans="1:6" ht="19.5" customHeight="1" thickBot="1" x14ac:dyDescent="0.25">
      <c r="A35" s="103" t="s">
        <v>80</v>
      </c>
      <c r="B35" s="103"/>
      <c r="C35" s="106"/>
      <c r="D35" s="106"/>
      <c r="E35" s="106"/>
      <c r="F35" s="106"/>
    </row>
    <row r="36" spans="1:6" x14ac:dyDescent="0.2">
      <c r="A36" s="60"/>
      <c r="B36" s="60"/>
      <c r="C36" s="60"/>
      <c r="D36" s="60"/>
      <c r="E36" s="60"/>
      <c r="F36" s="60"/>
    </row>
    <row r="37" spans="1:6" ht="18.75" customHeight="1" x14ac:dyDescent="0.2">
      <c r="A37" s="121" t="s">
        <v>140</v>
      </c>
      <c r="B37" s="121"/>
      <c r="C37" s="121"/>
      <c r="D37" s="121"/>
      <c r="E37" s="121"/>
      <c r="F37" s="121"/>
    </row>
    <row r="38" spans="1:6" ht="18.75" customHeight="1" x14ac:dyDescent="0.2">
      <c r="A38" s="112" t="s">
        <v>81</v>
      </c>
      <c r="B38" s="112"/>
      <c r="C38" s="112"/>
      <c r="D38" s="112"/>
      <c r="E38" s="112"/>
      <c r="F38" s="112"/>
    </row>
    <row r="39" spans="1:6" ht="45.75" customHeight="1" thickBot="1" x14ac:dyDescent="0.25">
      <c r="A39" s="114" t="s">
        <v>141</v>
      </c>
      <c r="B39" s="114"/>
      <c r="C39" s="114"/>
      <c r="D39" s="114"/>
      <c r="E39" s="120"/>
      <c r="F39" s="120"/>
    </row>
    <row r="40" spans="1:6" ht="15" thickBot="1" x14ac:dyDescent="0.25">
      <c r="A40" s="60"/>
      <c r="B40" s="60"/>
      <c r="C40" s="60"/>
      <c r="D40" s="60"/>
      <c r="E40" s="61"/>
      <c r="F40" s="61"/>
    </row>
    <row r="41" spans="1:6" ht="19.5" customHeight="1" thickBot="1" x14ac:dyDescent="0.25">
      <c r="A41" s="114" t="s">
        <v>183</v>
      </c>
      <c r="B41" s="114"/>
      <c r="C41" s="114"/>
      <c r="D41" s="114"/>
      <c r="E41" s="119"/>
      <c r="F41" s="119"/>
    </row>
    <row r="42" spans="1:6" ht="19.5" customHeight="1" thickBot="1" x14ac:dyDescent="0.25">
      <c r="A42" s="114" t="s">
        <v>184</v>
      </c>
      <c r="B42" s="114"/>
      <c r="C42" s="114"/>
      <c r="D42" s="114"/>
      <c r="E42" s="119"/>
      <c r="F42" s="119"/>
    </row>
    <row r="43" spans="1:6" ht="19.5" customHeight="1" thickBot="1" x14ac:dyDescent="0.25">
      <c r="A43" s="114" t="s">
        <v>185</v>
      </c>
      <c r="B43" s="114"/>
      <c r="C43" s="114"/>
      <c r="D43" s="114"/>
      <c r="E43" s="119"/>
      <c r="F43" s="119"/>
    </row>
    <row r="44" spans="1:6" x14ac:dyDescent="0.2">
      <c r="A44" s="60"/>
      <c r="B44" s="60"/>
      <c r="C44" s="60"/>
      <c r="D44" s="60"/>
      <c r="E44" s="60"/>
      <c r="F44" s="60"/>
    </row>
    <row r="45" spans="1:6" ht="19.5" customHeight="1" x14ac:dyDescent="0.2">
      <c r="A45" s="117" t="s">
        <v>182</v>
      </c>
      <c r="B45" s="117"/>
      <c r="C45" s="117"/>
      <c r="D45" s="117"/>
      <c r="E45" s="117"/>
      <c r="F45" s="117"/>
    </row>
    <row r="46" spans="1:6" ht="19.5" customHeight="1" x14ac:dyDescent="0.2">
      <c r="A46" s="118" t="s">
        <v>82</v>
      </c>
      <c r="B46" s="118"/>
      <c r="C46" s="118"/>
      <c r="D46" s="118"/>
      <c r="E46" s="118"/>
      <c r="F46" s="118"/>
    </row>
  </sheetData>
  <sheetProtection sheet="1" objects="1" scenarios="1"/>
  <mergeCells count="49">
    <mergeCell ref="A39:D39"/>
    <mergeCell ref="E39:F39"/>
    <mergeCell ref="A32:F32"/>
    <mergeCell ref="C34:F34"/>
    <mergeCell ref="A35:B35"/>
    <mergeCell ref="C35:F35"/>
    <mergeCell ref="A33:B33"/>
    <mergeCell ref="A37:F37"/>
    <mergeCell ref="A38:F38"/>
    <mergeCell ref="A45:F45"/>
    <mergeCell ref="A46:F46"/>
    <mergeCell ref="A41:D41"/>
    <mergeCell ref="E41:F41"/>
    <mergeCell ref="A42:D42"/>
    <mergeCell ref="E42:F42"/>
    <mergeCell ref="A43:D43"/>
    <mergeCell ref="E43:F43"/>
    <mergeCell ref="A28:B28"/>
    <mergeCell ref="C28:F28"/>
    <mergeCell ref="A29:B29"/>
    <mergeCell ref="C29:D29"/>
    <mergeCell ref="E29:F29"/>
    <mergeCell ref="A17:B17"/>
    <mergeCell ref="C17:F17"/>
    <mergeCell ref="A18:B18"/>
    <mergeCell ref="C18:F18"/>
    <mergeCell ref="A19:B19"/>
    <mergeCell ref="C19:F19"/>
    <mergeCell ref="A20:B20"/>
    <mergeCell ref="D20:F20"/>
    <mergeCell ref="C33:F33"/>
    <mergeCell ref="A34:B34"/>
    <mergeCell ref="A21:B21"/>
    <mergeCell ref="C21:E21"/>
    <mergeCell ref="C22:F22"/>
    <mergeCell ref="A30:B30"/>
    <mergeCell ref="C30:F30"/>
    <mergeCell ref="A24:F24"/>
    <mergeCell ref="A25:B25"/>
    <mergeCell ref="C25:F25"/>
    <mergeCell ref="A26:B26"/>
    <mergeCell ref="C26:F26"/>
    <mergeCell ref="A27:B27"/>
    <mergeCell ref="D27:F27"/>
    <mergeCell ref="A13:F13"/>
    <mergeCell ref="A14:F14"/>
    <mergeCell ref="A15:F15"/>
    <mergeCell ref="A16:B16"/>
    <mergeCell ref="C16:F16"/>
  </mergeCells>
  <dataValidations count="1">
    <dataValidation allowBlank="1" showInputMessage="1" showErrorMessage="1" prompt="Tragen Sie die für die jeweilige Einrichtung nach den geltenden Vergütungsvereinbarungen (gem. 7.2 Pflegerischer Bereich) zum 1. Mai des Festsetzungsjahres vorzuhaltenden Pflegefachkräfte nach Vollzeitäquivalenten (VZÄ) ein._x000a_" sqref="E43:F43" xr:uid="{00000000-0002-0000-0000-000000000000}"/>
  </dataValidations>
  <pageMargins left="0.7" right="0.7" top="0.78740157499999996" bottom="0.78740157499999996"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Z47"/>
  <sheetViews>
    <sheetView showWhiteSpace="0" zoomScaleNormal="100" workbookViewId="0">
      <selection activeCell="F43" sqref="F43"/>
    </sheetView>
  </sheetViews>
  <sheetFormatPr baseColWidth="10" defaultColWidth="11.42578125" defaultRowHeight="15" x14ac:dyDescent="0.25"/>
  <cols>
    <col min="1" max="1" width="20.28515625" style="47" bestFit="1" customWidth="1"/>
    <col min="2" max="12" width="19.28515625" style="47" customWidth="1"/>
    <col min="13" max="13" width="17.85546875" style="47" customWidth="1"/>
    <col min="14" max="14" width="10.140625" style="47" hidden="1" customWidth="1"/>
    <col min="15" max="15" width="3" style="47" hidden="1" customWidth="1"/>
    <col min="16" max="16" width="10.140625" style="47" hidden="1" customWidth="1"/>
    <col min="17" max="17" width="2" style="47" hidden="1" customWidth="1"/>
    <col min="18" max="18" width="10.140625" style="47" hidden="1" customWidth="1"/>
    <col min="19" max="19" width="2" style="47" hidden="1" customWidth="1"/>
    <col min="20" max="20" width="12" style="47" hidden="1" customWidth="1"/>
    <col min="21" max="23" width="10.140625" style="47" hidden="1" customWidth="1"/>
    <col min="24" max="24" width="2" style="47" hidden="1" customWidth="1"/>
    <col min="25" max="25" width="10.140625" style="47" hidden="1" customWidth="1"/>
    <col min="26" max="26" width="3" style="47" hidden="1" customWidth="1"/>
    <col min="27" max="16384" width="11.42578125" style="47"/>
  </cols>
  <sheetData>
    <row r="1" spans="1:23" ht="18.95" customHeight="1" thickTop="1" thickBot="1" x14ac:dyDescent="0.3">
      <c r="A1" s="134" t="s">
        <v>3</v>
      </c>
      <c r="B1" s="135"/>
      <c r="C1" s="136" t="str">
        <f>IF('(1) Stammdaten'!C16&lt;&gt;"",'(1) Stammdaten'!C16,"")</f>
        <v/>
      </c>
      <c r="D1" s="137"/>
      <c r="E1" s="138"/>
      <c r="O1" s="66"/>
      <c r="P1" s="66"/>
      <c r="Q1" s="66"/>
      <c r="T1" s="93" t="s">
        <v>197</v>
      </c>
      <c r="U1" s="93" t="s">
        <v>198</v>
      </c>
      <c r="V1" s="93" t="s">
        <v>199</v>
      </c>
      <c r="W1" s="93" t="s">
        <v>200</v>
      </c>
    </row>
    <row r="2" spans="1:23" ht="18.95" customHeight="1" thickTop="1" thickBot="1" x14ac:dyDescent="0.3">
      <c r="A2" s="134" t="s">
        <v>47</v>
      </c>
      <c r="B2" s="135"/>
      <c r="C2" s="139" t="str">
        <f>IF('(1) Stammdaten'!C18&lt;&gt;"",'(1) Stammdaten'!C18,"")</f>
        <v/>
      </c>
      <c r="D2" s="140"/>
      <c r="E2" s="140"/>
      <c r="F2" s="140"/>
      <c r="G2" s="140"/>
      <c r="H2" s="141"/>
      <c r="I2" s="67"/>
      <c r="J2" s="67"/>
      <c r="K2" s="67"/>
      <c r="O2" s="68"/>
      <c r="T2" s="93">
        <v>44287</v>
      </c>
      <c r="U2" s="93">
        <v>44652</v>
      </c>
      <c r="V2" s="93">
        <v>45017</v>
      </c>
      <c r="W2" s="93">
        <v>45383</v>
      </c>
    </row>
    <row r="3" spans="1:23" ht="18.95" customHeight="1" thickTop="1" thickBot="1" x14ac:dyDescent="0.3">
      <c r="A3" s="134" t="s">
        <v>117</v>
      </c>
      <c r="B3" s="135"/>
      <c r="C3" s="139" t="str">
        <f>IF('(1) Stammdaten'!C25&lt;&gt;"",'(1) Stammdaten'!C25,"")</f>
        <v/>
      </c>
      <c r="D3" s="140"/>
      <c r="E3" s="140"/>
      <c r="F3" s="140"/>
      <c r="G3" s="140"/>
      <c r="H3" s="141"/>
      <c r="T3" s="93">
        <v>44378</v>
      </c>
      <c r="U3" s="93">
        <v>44774</v>
      </c>
      <c r="V3" s="93">
        <v>45047</v>
      </c>
      <c r="W3" s="93">
        <v>45444</v>
      </c>
    </row>
    <row r="4" spans="1:23" ht="15" customHeight="1" thickTop="1" x14ac:dyDescent="0.25">
      <c r="N4" s="125" t="s">
        <v>175</v>
      </c>
      <c r="O4" s="125"/>
      <c r="P4" s="125"/>
      <c r="Q4" s="85"/>
      <c r="T4" s="93">
        <v>44409</v>
      </c>
      <c r="U4" s="93">
        <v>44835</v>
      </c>
      <c r="V4" s="93">
        <v>45108</v>
      </c>
      <c r="W4" s="93">
        <v>45474</v>
      </c>
    </row>
    <row r="5" spans="1:23" ht="15" customHeight="1" thickBot="1" x14ac:dyDescent="0.3">
      <c r="T5" s="93">
        <v>44470</v>
      </c>
      <c r="V5" s="93">
        <v>45139</v>
      </c>
      <c r="W5" s="93">
        <v>45505</v>
      </c>
    </row>
    <row r="6" spans="1:23" ht="45" customHeight="1" thickTop="1" thickBot="1" x14ac:dyDescent="0.3">
      <c r="A6" s="69" t="s">
        <v>176</v>
      </c>
      <c r="B6" s="126" t="s">
        <v>191</v>
      </c>
      <c r="C6" s="127"/>
      <c r="D6" s="127"/>
      <c r="E6" s="127"/>
      <c r="F6" s="127"/>
      <c r="G6" s="128"/>
      <c r="H6" s="70"/>
      <c r="I6" s="71"/>
      <c r="J6" s="71"/>
      <c r="K6" s="71"/>
      <c r="V6" s="93">
        <v>45200</v>
      </c>
      <c r="W6" s="93">
        <v>45566</v>
      </c>
    </row>
    <row r="7" spans="1:23" ht="60" customHeight="1" thickTop="1" thickBot="1" x14ac:dyDescent="0.3">
      <c r="A7" s="72" t="s">
        <v>124</v>
      </c>
      <c r="B7" s="73" t="s">
        <v>177</v>
      </c>
      <c r="C7" s="72" t="s">
        <v>118</v>
      </c>
      <c r="D7" s="72" t="s">
        <v>125</v>
      </c>
      <c r="E7" s="72" t="s">
        <v>126</v>
      </c>
      <c r="F7" s="72" t="s">
        <v>192</v>
      </c>
      <c r="G7" s="72" t="s">
        <v>193</v>
      </c>
    </row>
    <row r="8" spans="1:23" ht="18.95" customHeight="1" thickTop="1" thickBot="1" x14ac:dyDescent="0.3">
      <c r="A8" s="62"/>
      <c r="B8" s="74" t="str">
        <f t="shared" ref="B8:B13" si="0">IF(A8=$N$9,$O$9,IF(A8=$N$10,$O$10,IF(A8=$N$11,$O$11,IF(A8=$N$12,$O$12,IF(A8=$N$13,$O$13,IF(A8=$P$9,$Q$9,IF(A8=$P$10,$Q$10,IF(A8=$P$11,$Q$11,IF(A8=$P$12,$Q$12,IF(A8=$P$13,$Q$13,IF(A8=$R$9,$S$9,IF(A8=$R$10,$S$10," "))))))))))))</f>
        <v xml:space="preserve"> </v>
      </c>
      <c r="C8" s="63"/>
      <c r="D8" s="64"/>
      <c r="E8" s="64"/>
      <c r="F8" s="75" t="str">
        <f t="shared" ref="F8:F13" si="1">IFERROR(($B8*$C8*$E8)," ")</f>
        <v xml:space="preserve"> </v>
      </c>
      <c r="G8" s="75" t="str">
        <f>IFERROR(($Q$4*$B8*$C8+$F8)," ")</f>
        <v xml:space="preserve"> </v>
      </c>
      <c r="I8" s="76"/>
      <c r="J8" s="131" t="s">
        <v>127</v>
      </c>
      <c r="K8" s="131"/>
      <c r="N8" s="129" t="s">
        <v>186</v>
      </c>
      <c r="O8" s="129"/>
      <c r="P8" s="129"/>
      <c r="Q8" s="129"/>
      <c r="R8" s="129"/>
      <c r="S8" s="129"/>
      <c r="T8" s="77"/>
      <c r="U8" s="77"/>
      <c r="V8" s="77"/>
      <c r="W8" s="77"/>
    </row>
    <row r="9" spans="1:23" ht="18.95" customHeight="1" thickTop="1" thickBot="1" x14ac:dyDescent="0.3">
      <c r="A9" s="62"/>
      <c r="B9" s="74" t="str">
        <f t="shared" si="0"/>
        <v xml:space="preserve"> </v>
      </c>
      <c r="C9" s="63"/>
      <c r="D9" s="64"/>
      <c r="E9" s="64"/>
      <c r="F9" s="75" t="str">
        <f t="shared" si="1"/>
        <v xml:space="preserve"> </v>
      </c>
      <c r="G9" s="75" t="str">
        <f t="shared" ref="G9:G13" si="2">IFERROR(($Q$4*$B9*$C9+$F9)," ")</f>
        <v xml:space="preserve"> </v>
      </c>
      <c r="I9" s="78"/>
      <c r="J9" s="132" t="s">
        <v>128</v>
      </c>
      <c r="K9" s="132"/>
      <c r="N9" s="79">
        <v>45292</v>
      </c>
      <c r="O9" s="80">
        <v>12</v>
      </c>
      <c r="P9" s="79">
        <v>45444</v>
      </c>
      <c r="Q9" s="80">
        <v>7</v>
      </c>
      <c r="R9" s="79">
        <v>45597</v>
      </c>
      <c r="S9" s="80">
        <v>2</v>
      </c>
    </row>
    <row r="10" spans="1:23" ht="18.95" customHeight="1" thickTop="1" thickBot="1" x14ac:dyDescent="0.3">
      <c r="A10" s="62"/>
      <c r="B10" s="74" t="str">
        <f t="shared" si="0"/>
        <v xml:space="preserve"> </v>
      </c>
      <c r="C10" s="63"/>
      <c r="D10" s="64"/>
      <c r="E10" s="64"/>
      <c r="F10" s="75" t="str">
        <f t="shared" si="1"/>
        <v xml:space="preserve"> </v>
      </c>
      <c r="G10" s="75" t="str">
        <f t="shared" si="2"/>
        <v xml:space="preserve"> </v>
      </c>
      <c r="N10" s="79">
        <v>45323</v>
      </c>
      <c r="O10" s="80">
        <v>11</v>
      </c>
      <c r="P10" s="79">
        <v>45474</v>
      </c>
      <c r="Q10" s="80">
        <v>6</v>
      </c>
      <c r="R10" s="79">
        <v>45627</v>
      </c>
      <c r="S10" s="80">
        <v>1</v>
      </c>
    </row>
    <row r="11" spans="1:23" ht="18.95" customHeight="1" thickTop="1" thickBot="1" x14ac:dyDescent="0.3">
      <c r="A11" s="62"/>
      <c r="B11" s="74" t="str">
        <f t="shared" si="0"/>
        <v xml:space="preserve"> </v>
      </c>
      <c r="C11" s="63"/>
      <c r="D11" s="64"/>
      <c r="E11" s="64"/>
      <c r="F11" s="75" t="str">
        <f t="shared" si="1"/>
        <v xml:space="preserve"> </v>
      </c>
      <c r="G11" s="75" t="str">
        <f t="shared" si="2"/>
        <v xml:space="preserve"> </v>
      </c>
      <c r="N11" s="79">
        <v>45352</v>
      </c>
      <c r="O11" s="80">
        <v>10</v>
      </c>
      <c r="P11" s="79">
        <v>45505</v>
      </c>
      <c r="Q11" s="80">
        <v>5</v>
      </c>
      <c r="R11" s="80"/>
      <c r="S11" s="80"/>
    </row>
    <row r="12" spans="1:23" ht="18.95" customHeight="1" thickTop="1" thickBot="1" x14ac:dyDescent="0.3">
      <c r="A12" s="62"/>
      <c r="B12" s="74" t="str">
        <f t="shared" si="0"/>
        <v xml:space="preserve"> </v>
      </c>
      <c r="C12" s="63"/>
      <c r="D12" s="64"/>
      <c r="E12" s="64"/>
      <c r="F12" s="75" t="str">
        <f t="shared" si="1"/>
        <v xml:space="preserve"> </v>
      </c>
      <c r="G12" s="75" t="str">
        <f t="shared" si="2"/>
        <v xml:space="preserve"> </v>
      </c>
      <c r="N12" s="79">
        <v>45383</v>
      </c>
      <c r="O12" s="80">
        <v>9</v>
      </c>
      <c r="P12" s="79">
        <v>45536</v>
      </c>
      <c r="Q12" s="80">
        <v>4</v>
      </c>
      <c r="R12" s="80"/>
      <c r="S12" s="80"/>
    </row>
    <row r="13" spans="1:23" ht="18.95" customHeight="1" thickTop="1" thickBot="1" x14ac:dyDescent="0.3">
      <c r="A13" s="62"/>
      <c r="B13" s="74" t="str">
        <f t="shared" si="0"/>
        <v xml:space="preserve"> </v>
      </c>
      <c r="C13" s="63"/>
      <c r="D13" s="64"/>
      <c r="E13" s="64"/>
      <c r="F13" s="75" t="str">
        <f t="shared" si="1"/>
        <v xml:space="preserve"> </v>
      </c>
      <c r="G13" s="75" t="str">
        <f t="shared" si="2"/>
        <v xml:space="preserve"> </v>
      </c>
      <c r="N13" s="79">
        <v>45413</v>
      </c>
      <c r="O13" s="80">
        <v>8</v>
      </c>
      <c r="P13" s="79">
        <v>45566</v>
      </c>
      <c r="Q13" s="80">
        <v>3</v>
      </c>
      <c r="R13" s="80"/>
      <c r="S13" s="80"/>
    </row>
    <row r="14" spans="1:23" ht="15" customHeight="1" thickTop="1" x14ac:dyDescent="0.25"/>
    <row r="15" spans="1:23" ht="15" customHeight="1" thickBot="1" x14ac:dyDescent="0.3"/>
    <row r="16" spans="1:23" ht="45" customHeight="1" thickTop="1" thickBot="1" x14ac:dyDescent="0.3">
      <c r="A16" s="69" t="s">
        <v>178</v>
      </c>
      <c r="B16" s="126" t="s">
        <v>194</v>
      </c>
      <c r="C16" s="127"/>
      <c r="D16" s="127"/>
      <c r="E16" s="127"/>
      <c r="F16" s="127"/>
      <c r="G16" s="127"/>
      <c r="H16" s="127"/>
      <c r="I16" s="127"/>
      <c r="J16" s="127"/>
      <c r="K16" s="127"/>
      <c r="L16" s="128"/>
      <c r="M16" s="70"/>
    </row>
    <row r="17" spans="1:26" ht="60" customHeight="1" thickTop="1" thickBot="1" x14ac:dyDescent="0.3">
      <c r="A17" s="72" t="s">
        <v>129</v>
      </c>
      <c r="B17" s="72" t="s">
        <v>142</v>
      </c>
      <c r="C17" s="72" t="s">
        <v>143</v>
      </c>
      <c r="D17" s="72" t="s">
        <v>118</v>
      </c>
      <c r="E17" s="72" t="s">
        <v>125</v>
      </c>
      <c r="F17" s="81" t="s">
        <v>126</v>
      </c>
      <c r="G17" s="73" t="s">
        <v>130</v>
      </c>
      <c r="H17" s="72" t="s">
        <v>131</v>
      </c>
      <c r="I17" s="72" t="s">
        <v>132</v>
      </c>
      <c r="J17" s="72" t="s">
        <v>133</v>
      </c>
      <c r="K17" s="72" t="s">
        <v>192</v>
      </c>
      <c r="L17" s="86" t="s">
        <v>193</v>
      </c>
    </row>
    <row r="18" spans="1:26" ht="18.95" customHeight="1" thickTop="1" thickBot="1" x14ac:dyDescent="0.3">
      <c r="A18" s="62"/>
      <c r="B18" s="74" t="str">
        <f>IF(A18=$U$19,$V$19,IF(A18=$U$20,$V$20,IF(A18=$U$21,$V$21,IF(A18=$U$22,$V$22,IF(A18=$U$23,$V$23,IF(A18=$W$19,$X$19,IF(A18=$W$20,$X$20,IF(A18=$W$21,$X$21,IF(A18=$W$22,$X$22,IF(A18=$W$23,$X$23,IF(A18=$Y$19,$Z$19,IF(A18=$Y$20,$Z$20," "))))))))))))</f>
        <v xml:space="preserve"> </v>
      </c>
      <c r="C18" s="74" t="str">
        <f t="shared" ref="C18:C23" si="3">IF(A18=$N$19,$O$19,IF(A18=$N$20,$O$20,IF(A18=$N$21,$O$21,IF(A18=$N$22,$O$22,IF(A18=$N$23,$O$23,IF(A18=$P$19,$Q$19,IF(A18=$P$20,$Q$20,IF(A18=$P$21,$Q$21,IF(A18=$P$22,$Q$22,IF(A18=$P$23,$Q$23,IF(A18=$R$19,$S$19,IF(A18=$R$20,$S$20," "))))))))))))</f>
        <v xml:space="preserve"> </v>
      </c>
      <c r="D18" s="63"/>
      <c r="E18" s="64"/>
      <c r="F18" s="64"/>
      <c r="G18" s="65"/>
      <c r="H18" s="64"/>
      <c r="I18" s="64"/>
      <c r="J18" s="75">
        <f>IFERROR(($H18-$I18/9.5)," ")</f>
        <v>0</v>
      </c>
      <c r="K18" s="75" t="str">
        <f t="shared" ref="K18:K23" si="4">IFERROR(($F18*$B18*$D18+ROUND($J18,2)*$C18*$D18)," ")</f>
        <v xml:space="preserve"> </v>
      </c>
      <c r="L18" s="75" t="str">
        <f>IFERROR(((($B18+$C18)*$D18*$Q$4+$K18))," ")</f>
        <v xml:space="preserve"> </v>
      </c>
      <c r="N18" s="133" t="s">
        <v>187</v>
      </c>
      <c r="O18" s="133"/>
      <c r="P18" s="133"/>
      <c r="Q18" s="133"/>
      <c r="R18" s="133"/>
      <c r="S18" s="133"/>
      <c r="T18" s="66"/>
      <c r="U18" s="98" t="s">
        <v>188</v>
      </c>
      <c r="V18" s="98"/>
      <c r="W18" s="98"/>
      <c r="X18" s="98"/>
      <c r="Y18" s="98"/>
      <c r="Z18" s="98"/>
    </row>
    <row r="19" spans="1:26" ht="18.95" customHeight="1" thickTop="1" thickBot="1" x14ac:dyDescent="0.3">
      <c r="A19" s="62"/>
      <c r="B19" s="74" t="str">
        <f>IF(A19=$U$19,$V$19,IF(A19=$U$20,$V$20,IF(A19=$U$21,$V$21,IF(A19=$U$22,$V$22,IF(A19=$U$23,$V$23,IF(A19=$W$19,$X$19,IF(A19=$W$20,$X$20,IF(A19=$W$21,$X$21,IF(A19=$W$22,$X$22,IF(A19=$W$23,$X$23,IF(A19=$Y$19,$Z$19,IF(A19=$Y$20,$Z$20," "))))))))))))</f>
        <v xml:space="preserve"> </v>
      </c>
      <c r="C19" s="74" t="str">
        <f t="shared" si="3"/>
        <v xml:space="preserve"> </v>
      </c>
      <c r="D19" s="63"/>
      <c r="E19" s="64"/>
      <c r="F19" s="64"/>
      <c r="G19" s="65"/>
      <c r="H19" s="64"/>
      <c r="I19" s="64"/>
      <c r="J19" s="75">
        <f t="shared" ref="J19:J23" si="5">IFERROR(($H19-$I19/9.5)," ")</f>
        <v>0</v>
      </c>
      <c r="K19" s="75" t="str">
        <f t="shared" si="4"/>
        <v xml:space="preserve"> </v>
      </c>
      <c r="L19" s="75" t="str">
        <f t="shared" ref="L19:L23" si="6">IFERROR(((($B19+$C19)*$D19*$Q$4+$K19))," ")</f>
        <v xml:space="preserve"> </v>
      </c>
      <c r="N19" s="79">
        <v>44927</v>
      </c>
      <c r="O19" s="80">
        <v>12</v>
      </c>
      <c r="P19" s="79">
        <v>45078</v>
      </c>
      <c r="Q19" s="80">
        <v>7</v>
      </c>
      <c r="R19" s="79">
        <v>45231</v>
      </c>
      <c r="S19" s="80">
        <v>2</v>
      </c>
      <c r="U19" s="79">
        <v>44927</v>
      </c>
      <c r="V19" s="80">
        <v>0</v>
      </c>
      <c r="W19" s="79">
        <v>45078</v>
      </c>
      <c r="X19" s="80">
        <v>5</v>
      </c>
      <c r="Y19" s="79">
        <v>45231</v>
      </c>
      <c r="Z19" s="80">
        <v>10</v>
      </c>
    </row>
    <row r="20" spans="1:26" ht="18.95" customHeight="1" thickTop="1" thickBot="1" x14ac:dyDescent="0.3">
      <c r="A20" s="62"/>
      <c r="B20" s="74" t="str">
        <f>IF(A20=$U$19,$V$19,IF(A20=$U$20,$V$20,IF(A20=$U$21,$V$21,IF(A20=$U$22,$V$22,IF(A20=$U$23,$V$23,IF(A20=$W$19,$X$19,IF(A20=$W$20,$X$20,IF(A20=$W$21,$X$21,IF(A20=$W$22,$X$22,IF(A20=$W$23,$X$23,IF(A20=$Y$19,$Z$19,IF(A20=$Y$20,$Z$20," "))))))))))))</f>
        <v xml:space="preserve"> </v>
      </c>
      <c r="C20" s="74" t="str">
        <f t="shared" si="3"/>
        <v xml:space="preserve"> </v>
      </c>
      <c r="D20" s="63"/>
      <c r="E20" s="64"/>
      <c r="F20" s="64"/>
      <c r="G20" s="65"/>
      <c r="H20" s="64"/>
      <c r="I20" s="64"/>
      <c r="J20" s="75">
        <f t="shared" si="5"/>
        <v>0</v>
      </c>
      <c r="K20" s="75" t="str">
        <f t="shared" si="4"/>
        <v xml:space="preserve"> </v>
      </c>
      <c r="L20" s="75" t="str">
        <f t="shared" si="6"/>
        <v xml:space="preserve"> </v>
      </c>
      <c r="N20" s="79">
        <v>44958</v>
      </c>
      <c r="O20" s="80">
        <v>11</v>
      </c>
      <c r="P20" s="79">
        <v>45108</v>
      </c>
      <c r="Q20" s="80">
        <v>6</v>
      </c>
      <c r="R20" s="79">
        <v>45261</v>
      </c>
      <c r="S20" s="80">
        <v>1</v>
      </c>
      <c r="U20" s="79">
        <v>44958</v>
      </c>
      <c r="V20" s="80">
        <v>1</v>
      </c>
      <c r="W20" s="79">
        <v>45108</v>
      </c>
      <c r="X20" s="80">
        <v>6</v>
      </c>
      <c r="Y20" s="79">
        <v>45261</v>
      </c>
      <c r="Z20" s="80">
        <v>11</v>
      </c>
    </row>
    <row r="21" spans="1:26" ht="18.95" customHeight="1" thickTop="1" thickBot="1" x14ac:dyDescent="0.3">
      <c r="A21" s="62"/>
      <c r="B21" s="74" t="str">
        <f>IF(A21=$U$19,$V$19,IF(A21=$U$20,$V$20,IF(A21=$U$21,$V$21,IF(A21=$U$22,$V$22,IF(A21=$U$23,$V$23,IF(A21=$W$19,$X$19,IF(A21=$W$20,$X$20,IF(A21=$W$21,$X$21,IF(A21=$W$22,$X$22,IF(A21=$W$23,$X$23,IF(A21=$Y$19,$Z$19,IF(A21=$Y$20,$Z$20," "))))))))))))</f>
        <v xml:space="preserve"> </v>
      </c>
      <c r="C21" s="74" t="str">
        <f t="shared" si="3"/>
        <v xml:space="preserve"> </v>
      </c>
      <c r="D21" s="63"/>
      <c r="E21" s="64"/>
      <c r="F21" s="64"/>
      <c r="G21" s="65"/>
      <c r="H21" s="64"/>
      <c r="I21" s="64"/>
      <c r="J21" s="75">
        <f t="shared" si="5"/>
        <v>0</v>
      </c>
      <c r="K21" s="75" t="str">
        <f t="shared" si="4"/>
        <v xml:space="preserve"> </v>
      </c>
      <c r="L21" s="75" t="str">
        <f t="shared" si="6"/>
        <v xml:space="preserve"> </v>
      </c>
      <c r="N21" s="79">
        <v>44986</v>
      </c>
      <c r="O21" s="80">
        <v>10</v>
      </c>
      <c r="P21" s="79">
        <v>45139</v>
      </c>
      <c r="Q21" s="80">
        <v>5</v>
      </c>
      <c r="R21" s="80"/>
      <c r="S21" s="80"/>
      <c r="U21" s="79">
        <v>44986</v>
      </c>
      <c r="V21" s="80">
        <v>2</v>
      </c>
      <c r="W21" s="79">
        <v>45139</v>
      </c>
      <c r="X21" s="80">
        <v>7</v>
      </c>
      <c r="Y21" s="80"/>
      <c r="Z21" s="80"/>
    </row>
    <row r="22" spans="1:26" ht="18.95" customHeight="1" thickTop="1" thickBot="1" x14ac:dyDescent="0.3">
      <c r="A22" s="62"/>
      <c r="B22" s="74" t="str">
        <f>IF(A22=$U$19,$V$19,IF(A22=$U$20,$V$20,IF(A22=$U$21,$V$21,IF(A22=$U$22,$V$22,IF(A22=$U$23,$V$23,IF(A22=$W$19,$X$19,IF(A22=$W$20,$X$20,IF(A22=$W$21,$X$21,IF(A22=$W$22,$X$22,IF(A22=$W$23,$X$23,IF(A22=$Y$19,$Z$19,IF(A22=$Y$20,$Z$20," "))))))))))))</f>
        <v xml:space="preserve"> </v>
      </c>
      <c r="C22" s="74" t="str">
        <f t="shared" si="3"/>
        <v xml:space="preserve"> </v>
      </c>
      <c r="D22" s="63"/>
      <c r="E22" s="64"/>
      <c r="F22" s="64"/>
      <c r="G22" s="65"/>
      <c r="H22" s="64"/>
      <c r="I22" s="64"/>
      <c r="J22" s="75">
        <f t="shared" si="5"/>
        <v>0</v>
      </c>
      <c r="K22" s="75" t="str">
        <f t="shared" si="4"/>
        <v xml:space="preserve"> </v>
      </c>
      <c r="L22" s="75" t="str">
        <f t="shared" si="6"/>
        <v xml:space="preserve"> </v>
      </c>
      <c r="N22" s="79">
        <v>45017</v>
      </c>
      <c r="O22" s="80">
        <v>9</v>
      </c>
      <c r="P22" s="79">
        <v>45170</v>
      </c>
      <c r="Q22" s="80">
        <v>4</v>
      </c>
      <c r="R22" s="80"/>
      <c r="S22" s="80"/>
      <c r="U22" s="79">
        <v>45017</v>
      </c>
      <c r="V22" s="80">
        <v>3</v>
      </c>
      <c r="W22" s="79">
        <v>45170</v>
      </c>
      <c r="X22" s="80">
        <v>8</v>
      </c>
      <c r="Y22" s="80"/>
      <c r="Z22" s="80"/>
    </row>
    <row r="23" spans="1:26" ht="18.95" customHeight="1" thickTop="1" thickBot="1" x14ac:dyDescent="0.3">
      <c r="A23" s="62"/>
      <c r="B23" s="74" t="str">
        <f>IF(A23=$U$19,$V$19,IF(A23=$U$20,$V$20,IF(A23=$U$21,$V$21,IF(A23=$U$22,$V$22,IF(A23=$U$23,$V$23,IF(A23=$W$19,$X$19,IF(A23=$W$20,$X$20,IF(A23=$W$21,$X$21,IF(A23=$W$22,$X$22,IF(A23=$W$23,$X$23,IF(A23=$Y$19,$Z$19,IF(A23=$Y$20,$Z$20," "))))))))))))</f>
        <v xml:space="preserve"> </v>
      </c>
      <c r="C23" s="74" t="str">
        <f t="shared" si="3"/>
        <v xml:space="preserve"> </v>
      </c>
      <c r="D23" s="63"/>
      <c r="E23" s="64"/>
      <c r="F23" s="64"/>
      <c r="G23" s="65"/>
      <c r="H23" s="64"/>
      <c r="I23" s="64"/>
      <c r="J23" s="75">
        <f t="shared" si="5"/>
        <v>0</v>
      </c>
      <c r="K23" s="75" t="str">
        <f t="shared" si="4"/>
        <v xml:space="preserve"> </v>
      </c>
      <c r="L23" s="75" t="str">
        <f t="shared" si="6"/>
        <v xml:space="preserve"> </v>
      </c>
      <c r="N23" s="79">
        <v>45047</v>
      </c>
      <c r="O23" s="80">
        <v>8</v>
      </c>
      <c r="P23" s="79">
        <v>45200</v>
      </c>
      <c r="Q23" s="80">
        <v>3</v>
      </c>
      <c r="R23" s="80"/>
      <c r="S23" s="80"/>
      <c r="U23" s="79">
        <v>45047</v>
      </c>
      <c r="V23" s="80">
        <v>4</v>
      </c>
      <c r="W23" s="79">
        <v>45200</v>
      </c>
      <c r="X23" s="80">
        <v>9</v>
      </c>
      <c r="Y23" s="80"/>
      <c r="Z23" s="80"/>
    </row>
    <row r="24" spans="1:26" ht="15" customHeight="1" thickTop="1" x14ac:dyDescent="0.25">
      <c r="A24" s="82"/>
      <c r="B24" s="82"/>
      <c r="C24" s="82"/>
      <c r="D24" s="82"/>
      <c r="E24" s="82"/>
      <c r="F24" s="82"/>
      <c r="G24" s="82"/>
      <c r="H24" s="82"/>
      <c r="I24" s="83"/>
      <c r="J24" s="83"/>
      <c r="K24" s="83"/>
      <c r="L24" s="83"/>
      <c r="M24" s="83"/>
      <c r="N24" s="83"/>
      <c r="O24" s="83"/>
      <c r="P24" s="83"/>
      <c r="Q24" s="83"/>
      <c r="R24" s="83"/>
      <c r="S24" s="83"/>
      <c r="T24" s="83"/>
      <c r="U24" s="83"/>
      <c r="V24" s="83"/>
      <c r="W24" s="83"/>
      <c r="X24" s="83"/>
      <c r="Y24" s="83"/>
      <c r="Z24" s="83"/>
    </row>
    <row r="25" spans="1:26" ht="15" customHeight="1" thickBot="1" x14ac:dyDescent="0.3">
      <c r="A25" s="82"/>
      <c r="B25" s="82"/>
      <c r="C25" s="82"/>
      <c r="D25" s="82"/>
      <c r="E25" s="82"/>
      <c r="F25" s="82"/>
      <c r="G25" s="82"/>
      <c r="H25" s="82"/>
      <c r="I25" s="83"/>
      <c r="J25" s="83"/>
      <c r="K25" s="83"/>
      <c r="L25" s="83"/>
      <c r="M25" s="83"/>
      <c r="N25" s="83"/>
      <c r="O25" s="83"/>
      <c r="P25" s="83"/>
      <c r="Q25" s="83"/>
      <c r="R25" s="83"/>
      <c r="S25" s="83"/>
      <c r="T25" s="83"/>
      <c r="U25" s="83"/>
      <c r="V25" s="83"/>
      <c r="W25" s="83"/>
      <c r="X25" s="83"/>
      <c r="Y25" s="83"/>
      <c r="Z25" s="83"/>
    </row>
    <row r="26" spans="1:26" ht="45" customHeight="1" thickTop="1" thickBot="1" x14ac:dyDescent="0.3">
      <c r="A26" s="69" t="s">
        <v>179</v>
      </c>
      <c r="B26" s="126" t="s">
        <v>195</v>
      </c>
      <c r="C26" s="127"/>
      <c r="D26" s="127"/>
      <c r="E26" s="127"/>
      <c r="F26" s="127"/>
      <c r="G26" s="127"/>
      <c r="H26" s="127"/>
      <c r="I26" s="127"/>
      <c r="J26" s="127"/>
      <c r="K26" s="127"/>
      <c r="L26" s="127"/>
      <c r="M26" s="128"/>
    </row>
    <row r="27" spans="1:26" ht="60" customHeight="1" thickTop="1" thickBot="1" x14ac:dyDescent="0.3">
      <c r="A27" s="72" t="s">
        <v>134</v>
      </c>
      <c r="B27" s="72" t="s">
        <v>143</v>
      </c>
      <c r="C27" s="72" t="s">
        <v>144</v>
      </c>
      <c r="D27" s="72" t="s">
        <v>118</v>
      </c>
      <c r="E27" s="72" t="s">
        <v>130</v>
      </c>
      <c r="F27" s="81" t="s">
        <v>131</v>
      </c>
      <c r="G27" s="73" t="s">
        <v>135</v>
      </c>
      <c r="H27" s="72" t="s">
        <v>136</v>
      </c>
      <c r="I27" s="72" t="s">
        <v>132</v>
      </c>
      <c r="J27" s="72" t="s">
        <v>133</v>
      </c>
      <c r="K27" s="72" t="s">
        <v>137</v>
      </c>
      <c r="L27" s="72" t="s">
        <v>192</v>
      </c>
      <c r="M27" s="87" t="s">
        <v>193</v>
      </c>
    </row>
    <row r="28" spans="1:26" ht="18.95" customHeight="1" thickTop="1" thickBot="1" x14ac:dyDescent="0.3">
      <c r="A28" s="62"/>
      <c r="B28" s="74" t="str">
        <f>IF(A28=$U$29,$V$29,IF(A28=$U$30,$V$30,IF(A28=$U$31,$V$31,IF(A28=$U$32,$V$32,IF(A28=$U$33,$V$33,IF(A28=$W$29,$X$29,IF(A28=$W$30,$X$30,IF(A28=$W$31,$X$31,IF(A28=$W$32,$X$32,IF(A28=$W$33,$X$33,IF(A28=$Y$29,$Z$29,IF(A28=$Y$30,$Z$30," "))))))))))))</f>
        <v xml:space="preserve"> </v>
      </c>
      <c r="C28" s="74" t="str">
        <f t="shared" ref="C28:C33" si="7">IF(A28=$N$29,$O$29,IF(A28=$N$30,$O$30,IF(A28=$N$31,$O$31,IF(A28=$N$32,$O$32,IF(A28=$N$33,$O$33,IF(A28=$P$29,$Q$29,IF(A28=$P$30,$Q$30,IF(A28=$P$31,$Q$31,IF(A28=$P$32,$Q$32,IF(A28=$P$33,$Q$33,IF(A28=$R$29,$S$29,IF(A28=$R$30,$S$30," "))))))))))))</f>
        <v xml:space="preserve"> </v>
      </c>
      <c r="D28" s="63"/>
      <c r="E28" s="64"/>
      <c r="F28" s="64"/>
      <c r="G28" s="65"/>
      <c r="H28" s="64"/>
      <c r="I28" s="64"/>
      <c r="J28" s="75">
        <f>IFERROR(($F28-$I28/9.5)," ")</f>
        <v>0</v>
      </c>
      <c r="K28" s="84">
        <f>IFERROR(($H28-$I28/9.5)," ")</f>
        <v>0</v>
      </c>
      <c r="L28" s="75" t="str">
        <f t="shared" ref="L28:L33" si="8">IFERROR((ROUND($J28,2)*$B28*$D28+ROUND($K28,2)*$C28*$D28)," ")</f>
        <v xml:space="preserve"> </v>
      </c>
      <c r="M28" s="75" t="str">
        <f>IFERROR(((($B28+$C28)*$D28*$Q$4+$L28))," ")</f>
        <v xml:space="preserve"> </v>
      </c>
      <c r="N28" s="130" t="s">
        <v>189</v>
      </c>
      <c r="O28" s="130"/>
      <c r="P28" s="130"/>
      <c r="Q28" s="130"/>
      <c r="R28" s="130"/>
      <c r="S28" s="130"/>
      <c r="T28" s="77"/>
      <c r="U28" s="99" t="s">
        <v>190</v>
      </c>
      <c r="V28" s="99"/>
      <c r="W28" s="99"/>
      <c r="X28" s="99"/>
      <c r="Y28" s="99"/>
      <c r="Z28" s="99"/>
    </row>
    <row r="29" spans="1:26" ht="18.95" customHeight="1" thickTop="1" thickBot="1" x14ac:dyDescent="0.3">
      <c r="A29" s="62"/>
      <c r="B29" s="74" t="str">
        <f>IF(A29=$U$29,$V$29,IF(A29=$U$30,$V$30,IF(A29=$U$31,$V$31,IF(A29=$U$32,$V$32,IF(A29=$U$33,$V$33,IF(A29=$W$29,$X$29,IF(A29=$W$30,$X$30,IF(A29=$W$31,$X$31,IF(A29=$W$32,$X$32,IF(A29=$W$33,$X$33,IF(A29=$Y$29,$Z$29,IF(A29=$Y$30,$Z$30," "))))))))))))</f>
        <v xml:space="preserve"> </v>
      </c>
      <c r="C29" s="74" t="str">
        <f t="shared" si="7"/>
        <v xml:space="preserve"> </v>
      </c>
      <c r="D29" s="63"/>
      <c r="E29" s="64"/>
      <c r="F29" s="64"/>
      <c r="G29" s="65"/>
      <c r="H29" s="64"/>
      <c r="I29" s="64"/>
      <c r="J29" s="75">
        <f t="shared" ref="J29:J33" si="9">IFERROR(($F29-$I29/9.5)," ")</f>
        <v>0</v>
      </c>
      <c r="K29" s="84">
        <f t="shared" ref="K29:K33" si="10">IFERROR(($H29-$I29/9.5)," ")</f>
        <v>0</v>
      </c>
      <c r="L29" s="75" t="str">
        <f t="shared" si="8"/>
        <v xml:space="preserve"> </v>
      </c>
      <c r="M29" s="75" t="str">
        <f t="shared" ref="M29:M33" si="11">IFERROR(((($B29+$C29)*$D29*$Q$4+$L29))," ")</f>
        <v xml:space="preserve"> </v>
      </c>
      <c r="N29" s="79">
        <v>44562</v>
      </c>
      <c r="O29" s="80">
        <v>12</v>
      </c>
      <c r="P29" s="79">
        <v>44713</v>
      </c>
      <c r="Q29" s="80">
        <v>7</v>
      </c>
      <c r="R29" s="79">
        <v>44866</v>
      </c>
      <c r="S29" s="80">
        <v>2</v>
      </c>
      <c r="U29" s="79">
        <v>44562</v>
      </c>
      <c r="V29" s="80">
        <v>0</v>
      </c>
      <c r="W29" s="79">
        <v>44713</v>
      </c>
      <c r="X29" s="80">
        <v>5</v>
      </c>
      <c r="Y29" s="79">
        <v>44866</v>
      </c>
      <c r="Z29" s="80">
        <v>10</v>
      </c>
    </row>
    <row r="30" spans="1:26" ht="18.95" customHeight="1" thickTop="1" thickBot="1" x14ac:dyDescent="0.3">
      <c r="A30" s="62"/>
      <c r="B30" s="74" t="str">
        <f>IF(A30=$U$29,$V$29,IF(A30=$U$30,$V$30,IF(A30=$U$31,$V$31,IF(A30=$U$32,$V$32,IF(A30=$U$33,$V$33,IF(A30=$W$29,$X$29,IF(A30=$W$30,$X$30,IF(A30=$W$31,$X$31,IF(A30=$W$32,$X$32,IF(A30=$W$33,$X$33,IF(A30=$Y$29,$Z$29,IF(A30=$Y$30,$Z$30," "))))))))))))</f>
        <v xml:space="preserve"> </v>
      </c>
      <c r="C30" s="74" t="str">
        <f t="shared" si="7"/>
        <v xml:space="preserve"> </v>
      </c>
      <c r="D30" s="63"/>
      <c r="E30" s="64"/>
      <c r="F30" s="64"/>
      <c r="G30" s="65"/>
      <c r="H30" s="64"/>
      <c r="I30" s="64"/>
      <c r="J30" s="75">
        <f t="shared" si="9"/>
        <v>0</v>
      </c>
      <c r="K30" s="84">
        <f t="shared" si="10"/>
        <v>0</v>
      </c>
      <c r="L30" s="75" t="str">
        <f t="shared" si="8"/>
        <v xml:space="preserve"> </v>
      </c>
      <c r="M30" s="75" t="str">
        <f t="shared" si="11"/>
        <v xml:space="preserve"> </v>
      </c>
      <c r="N30" s="79">
        <v>44593</v>
      </c>
      <c r="O30" s="80">
        <v>11</v>
      </c>
      <c r="P30" s="79">
        <v>44743</v>
      </c>
      <c r="Q30" s="80">
        <v>6</v>
      </c>
      <c r="R30" s="79">
        <v>44896</v>
      </c>
      <c r="S30" s="80">
        <v>1</v>
      </c>
      <c r="U30" s="79">
        <v>44593</v>
      </c>
      <c r="V30" s="80">
        <v>1</v>
      </c>
      <c r="W30" s="79">
        <v>44743</v>
      </c>
      <c r="X30" s="80">
        <v>6</v>
      </c>
      <c r="Y30" s="79">
        <v>44896</v>
      </c>
      <c r="Z30" s="80">
        <v>11</v>
      </c>
    </row>
    <row r="31" spans="1:26" ht="18.95" customHeight="1" thickTop="1" thickBot="1" x14ac:dyDescent="0.3">
      <c r="A31" s="62"/>
      <c r="B31" s="74" t="str">
        <f>IF(A31=$U$29,$V$29,IF(A31=$U$30,$V$30,IF(A31=$U$31,$V$31,IF(A31=$U$32,$V$32,IF(A31=$U$33,$V$33,IF(A31=$W$29,$X$29,IF(A31=$W$30,$X$30,IF(A31=$W$31,$X$31,IF(A31=$W$32,$X$32,IF(A31=$W$33,$X$33,IF(A31=$Y$29,$Z$29,IF(A31=$Y$30,$Z$30," "))))))))))))</f>
        <v xml:space="preserve"> </v>
      </c>
      <c r="C31" s="74" t="str">
        <f t="shared" si="7"/>
        <v xml:space="preserve"> </v>
      </c>
      <c r="D31" s="63"/>
      <c r="E31" s="64"/>
      <c r="F31" s="64"/>
      <c r="G31" s="65"/>
      <c r="H31" s="64"/>
      <c r="I31" s="64"/>
      <c r="J31" s="75">
        <f t="shared" si="9"/>
        <v>0</v>
      </c>
      <c r="K31" s="84">
        <f t="shared" si="10"/>
        <v>0</v>
      </c>
      <c r="L31" s="75" t="str">
        <f t="shared" si="8"/>
        <v xml:space="preserve"> </v>
      </c>
      <c r="M31" s="75" t="str">
        <f t="shared" si="11"/>
        <v xml:space="preserve"> </v>
      </c>
      <c r="N31" s="79">
        <v>44621</v>
      </c>
      <c r="O31" s="80">
        <v>10</v>
      </c>
      <c r="P31" s="79">
        <v>44774</v>
      </c>
      <c r="Q31" s="80">
        <v>5</v>
      </c>
      <c r="R31" s="80"/>
      <c r="S31" s="80"/>
      <c r="U31" s="79">
        <v>44621</v>
      </c>
      <c r="V31" s="80">
        <v>2</v>
      </c>
      <c r="W31" s="79">
        <v>44774</v>
      </c>
      <c r="X31" s="80">
        <v>7</v>
      </c>
      <c r="Y31" s="80"/>
      <c r="Z31" s="80"/>
    </row>
    <row r="32" spans="1:26" ht="18.95" customHeight="1" thickTop="1" thickBot="1" x14ac:dyDescent="0.3">
      <c r="A32" s="62"/>
      <c r="B32" s="74" t="str">
        <f>IF(A32=$U$29,$V$29,IF(A32=$U$30,$V$30,IF(A32=$U$31,$V$31,IF(A32=$U$32,$V$32,IF(A32=$U$33,$V$33,IF(A32=$W$29,$X$29,IF(A32=$W$30,$X$30,IF(A32=$W$31,$X$31,IF(A32=$W$32,$X$32,IF(A32=$W$33,$X$33,IF(A32=$Y$29,$Z$29,IF(A32=$Y$30,$Z$30," "))))))))))))</f>
        <v xml:space="preserve"> </v>
      </c>
      <c r="C32" s="74" t="str">
        <f t="shared" si="7"/>
        <v xml:space="preserve"> </v>
      </c>
      <c r="D32" s="63"/>
      <c r="E32" s="64"/>
      <c r="F32" s="64"/>
      <c r="G32" s="65"/>
      <c r="H32" s="64"/>
      <c r="I32" s="64"/>
      <c r="J32" s="75">
        <f t="shared" si="9"/>
        <v>0</v>
      </c>
      <c r="K32" s="84">
        <f t="shared" si="10"/>
        <v>0</v>
      </c>
      <c r="L32" s="75" t="str">
        <f t="shared" si="8"/>
        <v xml:space="preserve"> </v>
      </c>
      <c r="M32" s="75" t="str">
        <f t="shared" si="11"/>
        <v xml:space="preserve"> </v>
      </c>
      <c r="N32" s="79">
        <v>44652</v>
      </c>
      <c r="O32" s="80">
        <v>9</v>
      </c>
      <c r="P32" s="79">
        <v>44805</v>
      </c>
      <c r="Q32" s="80">
        <v>4</v>
      </c>
      <c r="R32" s="80"/>
      <c r="S32" s="80"/>
      <c r="U32" s="79">
        <v>44652</v>
      </c>
      <c r="V32" s="80">
        <v>3</v>
      </c>
      <c r="W32" s="79">
        <v>44805</v>
      </c>
      <c r="X32" s="80">
        <v>8</v>
      </c>
      <c r="Y32" s="80"/>
      <c r="Z32" s="80"/>
    </row>
    <row r="33" spans="1:26" ht="18.95" customHeight="1" thickTop="1" thickBot="1" x14ac:dyDescent="0.3">
      <c r="A33" s="62"/>
      <c r="B33" s="74" t="str">
        <f>IF(A33=$U$29,$V$29,IF(A33=$U$30,$V$30,IF(A33=$U$31,$V$31,IF(A33=$U$32,$V$32,IF(A33=$U$33,$V$33,IF(A33=$W$29,$X$29,IF(A33=$W$30,$X$30,IF(A33=$W$31,$X$31,IF(A33=$W$32,$X$32,IF(A33=$W$33,$X$33,IF(A33=$Y$29,$Z$29,IF(A33=$Y$30,$Z$30," "))))))))))))</f>
        <v xml:space="preserve"> </v>
      </c>
      <c r="C33" s="74" t="str">
        <f t="shared" si="7"/>
        <v xml:space="preserve"> </v>
      </c>
      <c r="D33" s="63"/>
      <c r="E33" s="64"/>
      <c r="F33" s="64"/>
      <c r="G33" s="65"/>
      <c r="H33" s="64"/>
      <c r="I33" s="64"/>
      <c r="J33" s="75">
        <f t="shared" si="9"/>
        <v>0</v>
      </c>
      <c r="K33" s="84">
        <f t="shared" si="10"/>
        <v>0</v>
      </c>
      <c r="L33" s="75" t="str">
        <f t="shared" si="8"/>
        <v xml:space="preserve"> </v>
      </c>
      <c r="M33" s="75" t="str">
        <f t="shared" si="11"/>
        <v xml:space="preserve"> </v>
      </c>
      <c r="N33" s="79">
        <v>44682</v>
      </c>
      <c r="O33" s="80">
        <v>8</v>
      </c>
      <c r="P33" s="79">
        <v>44835</v>
      </c>
      <c r="Q33" s="80">
        <v>3</v>
      </c>
      <c r="R33" s="80"/>
      <c r="S33" s="80"/>
      <c r="U33" s="79">
        <v>44682</v>
      </c>
      <c r="V33" s="80">
        <v>4</v>
      </c>
      <c r="W33" s="79">
        <v>44835</v>
      </c>
      <c r="X33" s="80">
        <v>9</v>
      </c>
      <c r="Y33" s="80"/>
      <c r="Z33" s="80"/>
    </row>
    <row r="34" spans="1:26" ht="15" customHeight="1" thickTop="1" x14ac:dyDescent="0.25"/>
    <row r="35" spans="1:26" ht="15" customHeight="1" thickBot="1" x14ac:dyDescent="0.3"/>
    <row r="36" spans="1:26" ht="45" customHeight="1" thickTop="1" thickBot="1" x14ac:dyDescent="0.3">
      <c r="A36" s="69" t="s">
        <v>201</v>
      </c>
      <c r="B36" s="126" t="s">
        <v>196</v>
      </c>
      <c r="C36" s="127"/>
      <c r="D36" s="127"/>
      <c r="E36" s="127"/>
      <c r="F36" s="127"/>
      <c r="G36" s="127"/>
      <c r="H36" s="127"/>
      <c r="I36" s="128"/>
    </row>
    <row r="37" spans="1:26" ht="60" customHeight="1" thickTop="1" thickBot="1" x14ac:dyDescent="0.3">
      <c r="A37" s="72" t="s">
        <v>168</v>
      </c>
      <c r="B37" s="73" t="s">
        <v>177</v>
      </c>
      <c r="C37" s="72" t="s">
        <v>118</v>
      </c>
      <c r="D37" s="72" t="s">
        <v>135</v>
      </c>
      <c r="E37" s="72" t="s">
        <v>136</v>
      </c>
      <c r="F37" s="72" t="s">
        <v>132</v>
      </c>
      <c r="G37" s="72" t="s">
        <v>137</v>
      </c>
      <c r="H37" s="72" t="s">
        <v>192</v>
      </c>
      <c r="I37" s="72" t="s">
        <v>193</v>
      </c>
    </row>
    <row r="38" spans="1:26" ht="18.95" customHeight="1" thickTop="1" thickBot="1" x14ac:dyDescent="0.3">
      <c r="A38" s="62"/>
      <c r="B38" s="74" t="str">
        <f>IF(A38=$P$39,$Q$39,IF(A38=$P$40,$Q$40,IF(A38=$P$41,$Q$41,IF(A38=$P$42,$Q$42,IF(A38=$P$43,$Q$43,IF(A38=$R$39,$S$39,IF(A38=$R$40,$S$40,IF(A38=$R$41,$S$41,IF(A38=$R$42,$S$42,IF(A38=$R$43,$S$43,IF(A38=$T$39,$U$39,IF(A38=$T$40,$U$40," "))))))))))))</f>
        <v xml:space="preserve"> </v>
      </c>
      <c r="C38" s="63"/>
      <c r="D38" s="64"/>
      <c r="E38" s="64"/>
      <c r="F38" s="64"/>
      <c r="G38" s="75">
        <f>IFERROR(($E38-$F38/9.5)," ")</f>
        <v>0</v>
      </c>
      <c r="H38" s="75" t="str">
        <f>IFERROR((ROUND($G38,2)*$B38*$C38)," ")</f>
        <v xml:space="preserve"> </v>
      </c>
      <c r="I38" s="75" t="str">
        <f t="shared" ref="I38:I43" si="12">IFERROR(($Q$4*$B38*$C38+$H38)," ")</f>
        <v xml:space="preserve"> </v>
      </c>
      <c r="P38" s="129" t="s">
        <v>189</v>
      </c>
      <c r="Q38" s="129"/>
      <c r="R38" s="129"/>
      <c r="S38" s="129"/>
      <c r="T38" s="129"/>
      <c r="U38" s="129"/>
    </row>
    <row r="39" spans="1:26" ht="18.95" customHeight="1" thickTop="1" thickBot="1" x14ac:dyDescent="0.3">
      <c r="A39" s="62"/>
      <c r="B39" s="74" t="str">
        <f t="shared" ref="B39:B43" si="13">IF(A39=$P$39,$Q$39,IF(A39=$P$40,$Q$40,IF(A39=$P$41,$Q$41,IF(A39=$P$42,$Q$42,IF(A39=$P$43,$Q$43,IF(A39=$R$39,$S$39,IF(A39=$R$40,$S$40,IF(A39=$R$41,$S$41,IF(A39=$R$42,$S$42,IF(A39=$R$43,$S$43,IF(A39=$T$39,$U$39,IF(A39=$T$40,$U$40," "))))))))))))</f>
        <v xml:space="preserve"> </v>
      </c>
      <c r="C39" s="63"/>
      <c r="D39" s="64"/>
      <c r="E39" s="64"/>
      <c r="F39" s="64"/>
      <c r="G39" s="75">
        <f t="shared" ref="G39:G43" si="14">IFERROR(($E39-$F39/9.5)," ")</f>
        <v>0</v>
      </c>
      <c r="H39" s="75" t="str">
        <f t="shared" ref="H39:H43" si="15">IFERROR((ROUND($G39,2)*$B39*$C39)," ")</f>
        <v xml:space="preserve"> </v>
      </c>
      <c r="I39" s="75" t="str">
        <f t="shared" si="12"/>
        <v xml:space="preserve"> </v>
      </c>
      <c r="P39" s="79">
        <v>44197</v>
      </c>
      <c r="Q39" s="80">
        <v>0</v>
      </c>
      <c r="R39" s="79">
        <v>44348</v>
      </c>
      <c r="S39" s="80">
        <v>5</v>
      </c>
      <c r="T39" s="79">
        <v>44501</v>
      </c>
      <c r="U39" s="80">
        <v>10</v>
      </c>
    </row>
    <row r="40" spans="1:26" ht="18.95" customHeight="1" thickTop="1" thickBot="1" x14ac:dyDescent="0.3">
      <c r="A40" s="62"/>
      <c r="B40" s="74" t="str">
        <f t="shared" si="13"/>
        <v xml:space="preserve"> </v>
      </c>
      <c r="C40" s="63"/>
      <c r="D40" s="64"/>
      <c r="E40" s="64"/>
      <c r="F40" s="64"/>
      <c r="G40" s="75">
        <f t="shared" si="14"/>
        <v>0</v>
      </c>
      <c r="H40" s="75" t="str">
        <f t="shared" si="15"/>
        <v xml:space="preserve"> </v>
      </c>
      <c r="I40" s="75" t="str">
        <f t="shared" si="12"/>
        <v xml:space="preserve"> </v>
      </c>
      <c r="P40" s="79">
        <v>44228</v>
      </c>
      <c r="Q40" s="80">
        <v>1</v>
      </c>
      <c r="R40" s="79">
        <v>44378</v>
      </c>
      <c r="S40" s="80">
        <v>6</v>
      </c>
      <c r="T40" s="79">
        <v>44531</v>
      </c>
      <c r="U40" s="80">
        <v>11</v>
      </c>
    </row>
    <row r="41" spans="1:26" ht="18.95" customHeight="1" thickTop="1" thickBot="1" x14ac:dyDescent="0.3">
      <c r="A41" s="62"/>
      <c r="B41" s="74" t="str">
        <f t="shared" si="13"/>
        <v xml:space="preserve"> </v>
      </c>
      <c r="C41" s="63"/>
      <c r="D41" s="64"/>
      <c r="E41" s="64"/>
      <c r="F41" s="64"/>
      <c r="G41" s="75">
        <f t="shared" si="14"/>
        <v>0</v>
      </c>
      <c r="H41" s="75" t="str">
        <f t="shared" si="15"/>
        <v xml:space="preserve"> </v>
      </c>
      <c r="I41" s="75" t="str">
        <f t="shared" si="12"/>
        <v xml:space="preserve"> </v>
      </c>
      <c r="P41" s="79">
        <v>44256</v>
      </c>
      <c r="Q41" s="80">
        <v>2</v>
      </c>
      <c r="R41" s="79">
        <v>44409</v>
      </c>
      <c r="S41" s="80">
        <v>7</v>
      </c>
      <c r="T41" s="80"/>
      <c r="U41" s="80"/>
    </row>
    <row r="42" spans="1:26" ht="18.95" customHeight="1" thickTop="1" thickBot="1" x14ac:dyDescent="0.3">
      <c r="A42" s="62"/>
      <c r="B42" s="74" t="str">
        <f t="shared" si="13"/>
        <v xml:space="preserve"> </v>
      </c>
      <c r="C42" s="63"/>
      <c r="D42" s="64"/>
      <c r="E42" s="64"/>
      <c r="F42" s="64"/>
      <c r="G42" s="75">
        <f t="shared" si="14"/>
        <v>0</v>
      </c>
      <c r="H42" s="75" t="str">
        <f t="shared" si="15"/>
        <v xml:space="preserve"> </v>
      </c>
      <c r="I42" s="75" t="str">
        <f t="shared" si="12"/>
        <v xml:space="preserve"> </v>
      </c>
      <c r="P42" s="79">
        <v>44287</v>
      </c>
      <c r="Q42" s="80">
        <v>3</v>
      </c>
      <c r="R42" s="79">
        <v>44440</v>
      </c>
      <c r="S42" s="80">
        <v>8</v>
      </c>
      <c r="T42" s="80"/>
      <c r="U42" s="80"/>
    </row>
    <row r="43" spans="1:26" ht="18.95" customHeight="1" thickTop="1" thickBot="1" x14ac:dyDescent="0.3">
      <c r="A43" s="62"/>
      <c r="B43" s="74" t="str">
        <f t="shared" si="13"/>
        <v xml:space="preserve"> </v>
      </c>
      <c r="C43" s="63"/>
      <c r="D43" s="64"/>
      <c r="E43" s="64"/>
      <c r="F43" s="64"/>
      <c r="G43" s="75">
        <f t="shared" si="14"/>
        <v>0</v>
      </c>
      <c r="H43" s="75" t="str">
        <f t="shared" si="15"/>
        <v xml:space="preserve"> </v>
      </c>
      <c r="I43" s="75" t="str">
        <f t="shared" si="12"/>
        <v xml:space="preserve"> </v>
      </c>
      <c r="P43" s="79">
        <v>44317</v>
      </c>
      <c r="Q43" s="80">
        <v>4</v>
      </c>
      <c r="R43" s="79">
        <v>44470</v>
      </c>
      <c r="S43" s="80">
        <v>9</v>
      </c>
      <c r="T43" s="80"/>
      <c r="U43" s="80"/>
    </row>
    <row r="44" spans="1:26" ht="15" customHeight="1" thickTop="1" thickBot="1" x14ac:dyDescent="0.3">
      <c r="B44" s="88"/>
      <c r="C44" s="88"/>
      <c r="D44" s="88"/>
    </row>
    <row r="45" spans="1:26" ht="16.5" thickTop="1" thickBot="1" x14ac:dyDescent="0.3">
      <c r="A45" s="122" t="s">
        <v>138</v>
      </c>
      <c r="B45" s="124"/>
      <c r="C45" s="124"/>
      <c r="D45" s="124"/>
      <c r="E45" s="124"/>
      <c r="F45" s="124"/>
      <c r="G45" s="124"/>
      <c r="H45" s="124"/>
      <c r="I45" s="124"/>
      <c r="J45" s="124"/>
      <c r="K45" s="124"/>
      <c r="L45" s="124"/>
      <c r="M45" s="124"/>
    </row>
    <row r="46" spans="1:26" ht="16.5" thickTop="1" thickBot="1" x14ac:dyDescent="0.3">
      <c r="A46" s="123"/>
      <c r="B46" s="124"/>
      <c r="C46" s="124"/>
      <c r="D46" s="124"/>
      <c r="E46" s="124"/>
      <c r="F46" s="124"/>
      <c r="G46" s="124"/>
      <c r="H46" s="124"/>
      <c r="I46" s="124"/>
      <c r="J46" s="124"/>
      <c r="K46" s="124"/>
      <c r="L46" s="124"/>
      <c r="M46" s="124"/>
    </row>
    <row r="47" spans="1:26" ht="15.75" thickTop="1" x14ac:dyDescent="0.25"/>
  </sheetData>
  <sheetProtection sheet="1" objects="1" scenarios="1"/>
  <mergeCells count="19">
    <mergeCell ref="A1:B1"/>
    <mergeCell ref="C1:E1"/>
    <mergeCell ref="A2:B2"/>
    <mergeCell ref="C2:H2"/>
    <mergeCell ref="A3:B3"/>
    <mergeCell ref="C3:H3"/>
    <mergeCell ref="A45:A46"/>
    <mergeCell ref="B45:M46"/>
    <mergeCell ref="N4:P4"/>
    <mergeCell ref="B6:G6"/>
    <mergeCell ref="B16:L16"/>
    <mergeCell ref="B26:M26"/>
    <mergeCell ref="B36:I36"/>
    <mergeCell ref="P38:U38"/>
    <mergeCell ref="N28:S28"/>
    <mergeCell ref="J8:K8"/>
    <mergeCell ref="N8:S8"/>
    <mergeCell ref="J9:K9"/>
    <mergeCell ref="N18:S18"/>
  </mergeCells>
  <dataValidations count="22">
    <dataValidation type="list" errorStyle="warning" allowBlank="1" showInputMessage="1" showErrorMessage="1" errorTitle="Falscher Ausbildungsbeginn" error="Bitte wählen Sie ein vorgegebenes Datum aus." promptTitle="Ausbildungsbeginn 2024" prompt="Bitte geben Sie den geplanten Ausbildungsbeginn in 2024 an._x000a_" sqref="A8:A13" xr:uid="{00000000-0002-0000-0100-000000000000}">
      <formula1>$W$2:$W$6</formula1>
    </dataValidation>
    <dataValidation type="list" errorStyle="warning" allowBlank="1" showInputMessage="1" showErrorMessage="1" errorTitle="Falscher Ausbildungsbeginn" error="Bitte wählen Sie ein vorgegebenes Datum aus." promptTitle="Ausbildungsbeginn 2022" prompt="Bitte geben Sie den Ausbildungsbeginn in 2022 an_x000a_" sqref="A28:A33" xr:uid="{00000000-0002-0000-0100-000002000000}">
      <formula1>$U$2:$U$4</formula1>
    </dataValidation>
    <dataValidation type="list" errorStyle="warning" operator="equal" allowBlank="1" showInputMessage="1" showErrorMessage="1" errorTitle="Falscher Ausbildungsbeginn" error="Bitte wählen Sie ein vorgegebenes Datum aus." promptTitle="Ausbildungsbeginn 2021" prompt="Bitte geben Sie den Ausbildungsbeginn in 2021 an_x000a_" sqref="A38:A43" xr:uid="{00000000-0002-0000-0100-000003000000}">
      <formula1>$T$2:$T$5</formula1>
    </dataValidation>
    <dataValidation allowBlank="1" showInputMessage="1" showErrorMessage="1" prompt="Die Anzahl der Ausbildungsmonate wird automatisch berechnet._x000a_" sqref="B8:B13 B18:C23 B28:C33 B38:B43" xr:uid="{00000000-0002-0000-0100-000004000000}"/>
    <dataValidation allowBlank="1" showInputMessage="1" showErrorMessage="1" prompt="Geben Sie bitte die Anzahl der Auszubildenden ein, die zum geplanten Ausbildungsbeginn eingestellt werden sollen._x000a_" sqref="C8:C13" xr:uid="{00000000-0002-0000-0100-000005000000}"/>
    <dataValidation allowBlank="1" showInputMessage="1" showErrorMessage="1" prompt="Geben Sie bitte die Anzahl der Auszubildenden ein, die zum geplanten Ausbildungsbeginn eingestellt werden sollen oder eingestellt wurden._x000a_" sqref="D18:D23" xr:uid="{00000000-0002-0000-0100-000006000000}"/>
    <dataValidation allowBlank="1" showInputMessage="1" showErrorMessage="1" prompt="Geben Sie bitte die Anzahl der Auszubildenden ein, die zum genannten Ausbildungsbeginn eingestellt wurden._x000a_" sqref="D28:D33 C38:C43" xr:uid="{00000000-0002-0000-0100-000007000000}"/>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D8:D13 E18:E23 E28:E33 D38:D43" xr:uid="{00000000-0002-0000-0100-000008000000}">
      <formula1>2000</formula1>
    </dataValidation>
    <dataValidation type="custom" allowBlank="1" showInputMessage="1" showErrorMessage="1" errorTitle="zu niedrige Ausbildungsvergütung" error="Bitte geben Sie die monatliche Ausbildungsvergütung im 2. Lehrjahr ein. Diese muss höher als die Ausbildungsvergütung im 1. Lehrjahr sein." prompt="Geben Sie bitte die Ø Ausbildungsvergütung für eine/n Auszubildende/n pro Monat ein._x000a_" sqref="G18:G23" xr:uid="{00000000-0002-0000-0100-000009000000}">
      <formula1>G18&gt;E18</formula1>
    </dataValidation>
    <dataValidation type="custom" allowBlank="1" showInputMessage="1" showErrorMessage="1" errorTitle="ungültige Ausbildungsvergütung" error="Bitte geben Sie die monatliche Ausbildungsvergütung im 3. Lehrjahr ein. Diese muss höher als die Ausbildungsvergütung im 2. Lehrjahr sein." prompt="Geben Sie bitte die Ø Ausbildungsvergütung für eine/n Auszubildende/n pro Monat ein._x000a_" sqref="G28:G33" xr:uid="{00000000-0002-0000-0100-00000A000000}">
      <formula1>G28&gt;E28</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E8:E13 E38:E43" xr:uid="{00000000-0002-0000-0100-00000B000000}">
      <formula1>E8&gt;D8</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F18:F23" xr:uid="{00000000-0002-0000-0100-00000C000000}">
      <formula1>F18&gt;E18</formula1>
    </dataValidation>
    <dataValidation type="custom" allowBlank="1" showInputMessage="1" showErrorMessage="1" errorTitle="ungültige Arbeitgeber-Bruttok."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18:H23 F28:F33" xr:uid="{00000000-0002-0000-0100-00000D000000}">
      <formula1>F18&gt;D18</formula1>
    </dataValidation>
    <dataValidation type="custom" allowBlank="1" showInputMessage="1" showErrorMessage="1" errorTitle="ungültige Arbeitgeber-Bruttok."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28:H33" xr:uid="{00000000-0002-0000-0100-00000E000000}">
      <formula1>H28&gt;F28</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I18:I23 I28:I33 F38:F43" xr:uid="{00000000-0002-0000-0100-00000F000000}">
      <formula1>10000</formula1>
    </dataValidation>
    <dataValidation allowBlank="1" showInputMessage="1" showErrorMessage="1" prompt="AG-Brutto Pflegefachkraft / 9,5 - AG-Brutto ab 2. Lehrjahr_x000a_" sqref="J18:J23 J28:J33" xr:uid="{00000000-0002-0000-0100-000010000000}"/>
    <dataValidation allowBlank="1" showInputMessage="1" showErrorMessage="1" prompt="AG-Brutto Pflegefachkraft / 9,5 - AG-Brutto ab 3. Lehrjahr_x000a_" sqref="K28:K33" xr:uid="{00000000-0002-0000-0100-000011000000}"/>
    <dataValidation errorStyle="information" allowBlank="1" showInputMessage="1" showErrorMessage="1" prompt="AG-Brutto Pflegefachkraft / 9,5 - AG-Brutto ab 3. Lehrjahr_x000a_" sqref="G38:G43" xr:uid="{00000000-0002-0000-0100-000012000000}"/>
    <dataValidation allowBlank="1" showInputMessage="1" showErrorMessage="1" prompt="Ausbildungskosten ohne Pauschale der Praxisanleitenden_x000a_" sqref="F8:F13 K18:K23 L28:L33" xr:uid="{00000000-0002-0000-0100-000013000000}"/>
    <dataValidation allowBlank="1" showInputMessage="1" showErrorMessage="1" error="_x000a_" prompt="Ausbildungskosten ohne Pauschale der Praxisanleitenden_x000a_" sqref="H38:H43" xr:uid="{00000000-0002-0000-0100-000014000000}"/>
    <dataValidation allowBlank="1" showInputMessage="1" showErrorMessage="1" prompt="Ausbildungskosten mit Pauschale der Praxisanleitenden_x000a_" sqref="G8:G13 L18:L23 M28:M33 I38:I43" xr:uid="{00000000-0002-0000-0100-000015000000}"/>
    <dataValidation type="list" errorStyle="warning" allowBlank="1" showInputMessage="1" showErrorMessage="1" errorTitle="Falscher Ausbildungsbeginn" error="Bitte wählen Sie ein vorgegebenes Datum aus." promptTitle="Ausbildungsbeginn 2023" prompt="Bitte geben Sie den geplanten oder bereits realisierten Ausbildungsbeginn in 2023 an_x000a_" sqref="A19:A23 A18" xr:uid="{00000000-0002-0000-0100-000001000000}">
      <formula1>$V$2:$V$6</formula1>
    </dataValidation>
  </dataValidations>
  <pageMargins left="0.7" right="0.7" top="0.78740157499999996" bottom="0.78740157499999996" header="0.3" footer="0.3"/>
  <pageSetup paperSize="9" scale="52" fitToHeight="0" orientation="landscape" r:id="rId1"/>
  <rowBreaks count="1" manualBreakCount="1">
    <brk id="35" max="12" man="1"/>
  </rowBreaks>
  <colBreaks count="1" manualBreakCount="1">
    <brk id="12" max="1048575" man="1"/>
  </colBreak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8"/>
  <sheetViews>
    <sheetView showGridLines="0" topLeftCell="A7" zoomScaleNormal="100" workbookViewId="0">
      <selection activeCell="E32" sqref="E32:I32"/>
    </sheetView>
  </sheetViews>
  <sheetFormatPr baseColWidth="10" defaultColWidth="11.42578125" defaultRowHeight="15" x14ac:dyDescent="0.25"/>
  <cols>
    <col min="1" max="3" width="11.42578125" style="47"/>
    <col min="4" max="4" width="3.7109375" style="47" customWidth="1"/>
    <col min="5" max="5" width="11.42578125" style="47"/>
    <col min="6" max="6" width="3.7109375" style="47" customWidth="1"/>
    <col min="7" max="8" width="11.42578125" style="47"/>
    <col min="9" max="9" width="9.42578125" style="47" customWidth="1"/>
    <col min="10" max="16384" width="11.42578125" style="47"/>
  </cols>
  <sheetData>
    <row r="1" spans="1:9" ht="15.75" x14ac:dyDescent="0.25">
      <c r="A1" s="46" t="s">
        <v>0</v>
      </c>
      <c r="B1" s="8"/>
      <c r="C1" s="8"/>
      <c r="D1" s="8"/>
      <c r="E1" s="8"/>
      <c r="F1" s="8"/>
      <c r="G1" s="8"/>
      <c r="H1" s="8"/>
      <c r="I1" s="8"/>
    </row>
    <row r="2" spans="1:9" x14ac:dyDescent="0.25">
      <c r="A2" s="48" t="s">
        <v>61</v>
      </c>
      <c r="B2" s="8"/>
      <c r="C2" s="8"/>
      <c r="D2" s="8"/>
      <c r="E2" s="8"/>
      <c r="F2" s="8"/>
      <c r="G2" s="8"/>
      <c r="H2" s="8"/>
      <c r="I2" s="8"/>
    </row>
    <row r="3" spans="1:9" x14ac:dyDescent="0.25">
      <c r="A3" s="8"/>
      <c r="B3" s="8"/>
      <c r="C3" s="8"/>
      <c r="D3" s="8"/>
      <c r="E3" s="8"/>
      <c r="F3" s="8"/>
      <c r="G3" s="8"/>
      <c r="H3" s="8"/>
      <c r="I3" s="8"/>
    </row>
    <row r="4" spans="1:9" x14ac:dyDescent="0.25">
      <c r="A4" s="8"/>
      <c r="B4" s="8"/>
      <c r="C4" s="8"/>
      <c r="D4" s="8"/>
      <c r="E4" s="8"/>
      <c r="F4" s="8"/>
      <c r="G4" s="8"/>
      <c r="H4" s="8"/>
      <c r="I4" s="8"/>
    </row>
    <row r="5" spans="1:9" ht="15.75" customHeight="1" x14ac:dyDescent="0.25">
      <c r="A5" s="8"/>
      <c r="B5" s="8"/>
      <c r="C5" s="8"/>
      <c r="D5" s="8"/>
      <c r="E5" s="8"/>
      <c r="F5" s="8"/>
      <c r="G5" s="8"/>
      <c r="H5" s="8"/>
      <c r="I5" s="8"/>
    </row>
    <row r="6" spans="1:9" x14ac:dyDescent="0.25">
      <c r="A6" s="8"/>
      <c r="B6" s="8"/>
      <c r="C6" s="8"/>
      <c r="D6" s="8"/>
      <c r="E6" s="8"/>
      <c r="F6" s="8"/>
      <c r="G6" s="8"/>
      <c r="H6" s="8"/>
      <c r="I6" s="8"/>
    </row>
    <row r="7" spans="1:9" x14ac:dyDescent="0.25">
      <c r="A7" s="48" t="s">
        <v>0</v>
      </c>
      <c r="B7" s="8"/>
      <c r="C7" s="8"/>
      <c r="D7" s="8"/>
      <c r="E7" s="8"/>
      <c r="F7" s="8"/>
      <c r="G7" s="8"/>
      <c r="H7" s="8"/>
      <c r="I7" s="8"/>
    </row>
    <row r="8" spans="1:9" x14ac:dyDescent="0.25">
      <c r="A8" s="48" t="s">
        <v>60</v>
      </c>
      <c r="B8" s="8"/>
      <c r="C8" s="8"/>
      <c r="D8" s="8"/>
      <c r="E8" s="8"/>
      <c r="F8" s="8"/>
      <c r="G8" s="8"/>
      <c r="H8" s="8"/>
      <c r="I8" s="8"/>
    </row>
    <row r="9" spans="1:9" x14ac:dyDescent="0.25">
      <c r="A9" s="48" t="s">
        <v>1</v>
      </c>
      <c r="B9" s="8"/>
      <c r="C9" s="8"/>
      <c r="D9" s="8"/>
      <c r="E9" s="8"/>
      <c r="F9" s="8"/>
      <c r="G9" s="8"/>
      <c r="H9" s="8"/>
      <c r="I9" s="8"/>
    </row>
    <row r="10" spans="1:9" x14ac:dyDescent="0.25">
      <c r="A10" s="48" t="s">
        <v>2</v>
      </c>
      <c r="B10" s="8"/>
      <c r="C10" s="8"/>
      <c r="D10" s="8"/>
      <c r="E10" s="8"/>
      <c r="F10" s="8"/>
      <c r="G10" s="8"/>
      <c r="H10" s="8"/>
      <c r="I10" s="8"/>
    </row>
    <row r="11" spans="1:9" x14ac:dyDescent="0.25">
      <c r="A11" s="8"/>
      <c r="B11" s="8"/>
      <c r="C11" s="8"/>
      <c r="D11" s="8"/>
      <c r="E11" s="8"/>
      <c r="F11" s="8"/>
      <c r="G11" s="8"/>
      <c r="H11" s="8"/>
      <c r="I11" s="8"/>
    </row>
    <row r="12" spans="1:9" ht="22.5" customHeight="1" x14ac:dyDescent="0.25">
      <c r="A12" s="159" t="s">
        <v>63</v>
      </c>
      <c r="B12" s="159"/>
      <c r="C12" s="159"/>
      <c r="D12" s="159"/>
      <c r="E12" s="159"/>
      <c r="F12" s="159"/>
      <c r="G12" s="159"/>
      <c r="H12" s="159"/>
      <c r="I12" s="159"/>
    </row>
    <row r="13" spans="1:9" ht="15.75" thickBot="1" x14ac:dyDescent="0.3">
      <c r="A13" s="8"/>
      <c r="B13" s="8"/>
      <c r="C13" s="8"/>
      <c r="D13" s="8"/>
      <c r="E13" s="8"/>
      <c r="F13" s="8"/>
      <c r="G13" s="8"/>
      <c r="H13" s="8"/>
      <c r="I13" s="8"/>
    </row>
    <row r="14" spans="1:9" ht="24.75" customHeight="1" thickTop="1" x14ac:dyDescent="0.25">
      <c r="A14" s="155" t="s">
        <v>59</v>
      </c>
      <c r="B14" s="156"/>
      <c r="C14" s="156"/>
      <c r="D14" s="156"/>
      <c r="E14" s="156"/>
      <c r="F14" s="156"/>
      <c r="G14" s="156"/>
      <c r="H14" s="156"/>
      <c r="I14" s="157"/>
    </row>
    <row r="15" spans="1:9" ht="15.75" thickBot="1" x14ac:dyDescent="0.3">
      <c r="A15" s="49"/>
      <c r="B15" s="50"/>
      <c r="C15" s="50"/>
      <c r="D15" s="50"/>
      <c r="E15" s="50"/>
      <c r="F15" s="50"/>
      <c r="G15" s="50"/>
      <c r="H15" s="50"/>
      <c r="I15" s="51"/>
    </row>
    <row r="16" spans="1:9" ht="15" customHeight="1" thickTop="1" x14ac:dyDescent="0.25">
      <c r="A16" s="169" t="s">
        <v>107</v>
      </c>
      <c r="B16" s="170"/>
      <c r="C16" s="171"/>
      <c r="D16" s="175" t="str">
        <f>IF('(1) Stammdaten'!C16&lt;&gt;"",'(1) Stammdaten'!C16,"")</f>
        <v/>
      </c>
      <c r="E16" s="176"/>
      <c r="F16" s="176"/>
      <c r="G16" s="176"/>
      <c r="H16" s="176"/>
      <c r="I16" s="177"/>
    </row>
    <row r="17" spans="1:9" ht="15.75" thickBot="1" x14ac:dyDescent="0.3">
      <c r="A17" s="172"/>
      <c r="B17" s="173"/>
      <c r="C17" s="174"/>
      <c r="D17" s="178"/>
      <c r="E17" s="179"/>
      <c r="F17" s="179"/>
      <c r="G17" s="179"/>
      <c r="H17" s="179"/>
      <c r="I17" s="180"/>
    </row>
    <row r="18" spans="1:9" ht="16.5" thickTop="1" thickBot="1" x14ac:dyDescent="0.3">
      <c r="A18" s="166"/>
      <c r="B18" s="167"/>
      <c r="C18" s="167"/>
      <c r="D18" s="167"/>
      <c r="E18" s="167"/>
      <c r="F18" s="167"/>
      <c r="G18" s="167"/>
      <c r="H18" s="167"/>
      <c r="I18" s="168"/>
    </row>
    <row r="19" spans="1:9" ht="15.75" thickTop="1" x14ac:dyDescent="0.25">
      <c r="A19" s="181" t="s">
        <v>174</v>
      </c>
      <c r="B19" s="182"/>
      <c r="C19" s="183"/>
      <c r="D19" s="175" t="str">
        <f>IF('(1) Stammdaten'!C18&lt;&gt;"",'(1) Stammdaten'!C18,"")</f>
        <v/>
      </c>
      <c r="E19" s="176"/>
      <c r="F19" s="176"/>
      <c r="G19" s="176"/>
      <c r="H19" s="176"/>
      <c r="I19" s="177"/>
    </row>
    <row r="20" spans="1:9" ht="15.75" thickBot="1" x14ac:dyDescent="0.3">
      <c r="A20" s="184"/>
      <c r="B20" s="185"/>
      <c r="C20" s="186"/>
      <c r="D20" s="178"/>
      <c r="E20" s="179"/>
      <c r="F20" s="179"/>
      <c r="G20" s="179"/>
      <c r="H20" s="179"/>
      <c r="I20" s="180"/>
    </row>
    <row r="21" spans="1:9" ht="16.5" thickTop="1" thickBot="1" x14ac:dyDescent="0.3">
      <c r="A21" s="52"/>
      <c r="B21" s="53"/>
      <c r="C21" s="53"/>
      <c r="D21" s="53"/>
      <c r="E21" s="53"/>
      <c r="F21" s="53"/>
      <c r="G21" s="53"/>
      <c r="H21" s="53"/>
      <c r="I21" s="54"/>
    </row>
    <row r="22" spans="1:9" ht="16.5" thickTop="1" thickBot="1" x14ac:dyDescent="0.3">
      <c r="A22" s="8"/>
      <c r="B22" s="8"/>
      <c r="C22" s="8"/>
      <c r="D22" s="8"/>
      <c r="E22" s="8"/>
      <c r="F22" s="8"/>
      <c r="G22" s="8"/>
      <c r="H22" s="8"/>
      <c r="I22" s="8"/>
    </row>
    <row r="23" spans="1:9" ht="24.75" customHeight="1" thickTop="1" x14ac:dyDescent="0.25">
      <c r="A23" s="155" t="s">
        <v>58</v>
      </c>
      <c r="B23" s="156"/>
      <c r="C23" s="156"/>
      <c r="D23" s="156"/>
      <c r="E23" s="156"/>
      <c r="F23" s="156"/>
      <c r="G23" s="156"/>
      <c r="H23" s="156"/>
      <c r="I23" s="157"/>
    </row>
    <row r="24" spans="1:9" x14ac:dyDescent="0.25">
      <c r="A24" s="55"/>
      <c r="B24" s="50"/>
      <c r="C24" s="50"/>
      <c r="D24" s="50"/>
      <c r="E24" s="50"/>
      <c r="F24" s="50"/>
      <c r="G24" s="50"/>
      <c r="H24" s="50"/>
      <c r="I24" s="51"/>
    </row>
    <row r="25" spans="1:9" ht="39" customHeight="1" x14ac:dyDescent="0.25">
      <c r="A25" s="160" t="s">
        <v>57</v>
      </c>
      <c r="B25" s="161"/>
      <c r="C25" s="161"/>
      <c r="D25" s="161"/>
      <c r="E25" s="161"/>
      <c r="F25" s="161"/>
      <c r="G25" s="161"/>
      <c r="H25" s="161"/>
      <c r="I25" s="162"/>
    </row>
    <row r="26" spans="1:9" x14ac:dyDescent="0.25">
      <c r="A26" s="55"/>
      <c r="B26" s="50"/>
      <c r="C26" s="50"/>
      <c r="D26" s="50"/>
      <c r="E26" s="50"/>
      <c r="F26" s="50"/>
      <c r="G26" s="50"/>
      <c r="H26" s="50"/>
      <c r="I26" s="51"/>
    </row>
    <row r="27" spans="1:9" ht="29.25" customHeight="1" x14ac:dyDescent="0.25">
      <c r="A27" s="160" t="s">
        <v>173</v>
      </c>
      <c r="B27" s="161"/>
      <c r="C27" s="161"/>
      <c r="D27" s="161"/>
      <c r="E27" s="161"/>
      <c r="F27" s="161"/>
      <c r="G27" s="161"/>
      <c r="H27" s="161"/>
      <c r="I27" s="162"/>
    </row>
    <row r="28" spans="1:9" x14ac:dyDescent="0.25">
      <c r="A28" s="55"/>
      <c r="B28" s="50"/>
      <c r="C28" s="50"/>
      <c r="D28" s="50"/>
      <c r="E28" s="50"/>
      <c r="F28" s="50"/>
      <c r="G28" s="50"/>
      <c r="H28" s="50"/>
      <c r="I28" s="51"/>
    </row>
    <row r="29" spans="1:9" ht="51.75" customHeight="1" x14ac:dyDescent="0.25">
      <c r="A29" s="160" t="s">
        <v>56</v>
      </c>
      <c r="B29" s="161"/>
      <c r="C29" s="161"/>
      <c r="D29" s="161"/>
      <c r="E29" s="161"/>
      <c r="F29" s="161"/>
      <c r="G29" s="161"/>
      <c r="H29" s="161"/>
      <c r="I29" s="162"/>
    </row>
    <row r="30" spans="1:9" ht="15.75" thickBot="1" x14ac:dyDescent="0.3">
      <c r="A30" s="56"/>
      <c r="B30" s="57"/>
      <c r="C30" s="57"/>
      <c r="D30" s="57"/>
      <c r="E30" s="57"/>
      <c r="F30" s="57"/>
      <c r="G30" s="57"/>
      <c r="H30" s="57"/>
      <c r="I30" s="58"/>
    </row>
    <row r="31" spans="1:9" ht="16.5" thickTop="1" thickBot="1" x14ac:dyDescent="0.3">
      <c r="A31" s="8"/>
      <c r="B31" s="8"/>
      <c r="C31" s="8"/>
      <c r="D31" s="8"/>
      <c r="E31" s="8"/>
      <c r="F31" s="8"/>
      <c r="G31" s="8"/>
      <c r="H31" s="8"/>
      <c r="I31" s="8"/>
    </row>
    <row r="32" spans="1:9" ht="27.75" customHeight="1" thickTop="1" thickBot="1" x14ac:dyDescent="0.3">
      <c r="A32" s="163" t="s">
        <v>55</v>
      </c>
      <c r="B32" s="164"/>
      <c r="C32" s="164"/>
      <c r="D32" s="165"/>
      <c r="E32" s="142"/>
      <c r="F32" s="143"/>
      <c r="G32" s="143"/>
      <c r="H32" s="143"/>
      <c r="I32" s="144"/>
    </row>
    <row r="33" spans="1:9" ht="15.75" thickTop="1" x14ac:dyDescent="0.25">
      <c r="A33" s="8"/>
      <c r="B33" s="8"/>
      <c r="C33" s="8"/>
      <c r="D33" s="8"/>
      <c r="E33" s="8"/>
      <c r="F33" s="8"/>
      <c r="G33" s="8"/>
      <c r="H33" s="8"/>
      <c r="I33" s="8"/>
    </row>
    <row r="34" spans="1:9" ht="15.75" thickBot="1" x14ac:dyDescent="0.3">
      <c r="A34" s="158" t="s">
        <v>54</v>
      </c>
      <c r="B34" s="158"/>
      <c r="C34" s="158"/>
      <c r="D34" s="158"/>
      <c r="E34" s="158"/>
      <c r="F34" s="154" t="s">
        <v>53</v>
      </c>
      <c r="G34" s="154"/>
      <c r="H34" s="154"/>
      <c r="I34" s="154"/>
    </row>
    <row r="35" spans="1:9" ht="16.5" thickTop="1" thickBot="1" x14ac:dyDescent="0.3">
      <c r="A35" s="142"/>
      <c r="B35" s="143"/>
      <c r="C35" s="143"/>
      <c r="D35" s="144"/>
      <c r="E35" s="8"/>
      <c r="F35" s="145"/>
      <c r="G35" s="146"/>
      <c r="H35" s="146"/>
      <c r="I35" s="147"/>
    </row>
    <row r="36" spans="1:9" ht="15.75" thickTop="1" x14ac:dyDescent="0.25">
      <c r="A36" s="8"/>
      <c r="B36" s="8"/>
      <c r="C36" s="8"/>
      <c r="D36" s="8"/>
      <c r="E36" s="8"/>
      <c r="F36" s="148"/>
      <c r="G36" s="149"/>
      <c r="H36" s="149"/>
      <c r="I36" s="150"/>
    </row>
    <row r="37" spans="1:9" ht="15.75" thickBot="1" x14ac:dyDescent="0.3">
      <c r="A37" s="8"/>
      <c r="B37" s="8"/>
      <c r="C37" s="8"/>
      <c r="D37" s="8"/>
      <c r="E37" s="8"/>
      <c r="F37" s="151"/>
      <c r="G37" s="152"/>
      <c r="H37" s="152"/>
      <c r="I37" s="153"/>
    </row>
    <row r="38" spans="1:9" ht="15.75" thickTop="1" x14ac:dyDescent="0.25"/>
  </sheetData>
  <sheetProtection sheet="1" objects="1" scenarios="1"/>
  <mergeCells count="17">
    <mergeCell ref="A12:I12"/>
    <mergeCell ref="A27:I27"/>
    <mergeCell ref="A23:I23"/>
    <mergeCell ref="A32:D32"/>
    <mergeCell ref="E32:I32"/>
    <mergeCell ref="A29:I29"/>
    <mergeCell ref="A25:I25"/>
    <mergeCell ref="A18:I18"/>
    <mergeCell ref="A16:C17"/>
    <mergeCell ref="D16:I17"/>
    <mergeCell ref="A19:C20"/>
    <mergeCell ref="D19:I20"/>
    <mergeCell ref="A35:D35"/>
    <mergeCell ref="F35:I37"/>
    <mergeCell ref="F34:I34"/>
    <mergeCell ref="A14:I14"/>
    <mergeCell ref="A34:E34"/>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84"/>
  <sheetViews>
    <sheetView showGridLines="0" zoomScale="120" zoomScaleNormal="120" workbookViewId="0">
      <selection sqref="A1:C1"/>
    </sheetView>
  </sheetViews>
  <sheetFormatPr baseColWidth="10" defaultColWidth="11.42578125" defaultRowHeight="14.25" x14ac:dyDescent="0.2"/>
  <cols>
    <col min="1" max="1" width="55.42578125" style="8" customWidth="1"/>
    <col min="2" max="2" width="94" style="8" customWidth="1"/>
    <col min="3" max="3" width="43" style="8" customWidth="1"/>
    <col min="4" max="16384" width="11.42578125" style="8"/>
  </cols>
  <sheetData>
    <row r="1" spans="1:3" ht="27.95" customHeight="1" thickBot="1" x14ac:dyDescent="0.25">
      <c r="A1" s="193" t="s">
        <v>83</v>
      </c>
      <c r="B1" s="193"/>
      <c r="C1" s="193"/>
    </row>
    <row r="2" spans="1:3" ht="28.5" customHeight="1" thickTop="1" thickBot="1" x14ac:dyDescent="0.25">
      <c r="A2" s="13"/>
      <c r="B2" s="14" t="s">
        <v>85</v>
      </c>
      <c r="C2" s="15" t="s">
        <v>86</v>
      </c>
    </row>
    <row r="3" spans="1:3" ht="15.75" thickBot="1" x14ac:dyDescent="0.25">
      <c r="A3" s="204" t="s">
        <v>84</v>
      </c>
      <c r="B3" s="205"/>
      <c r="C3" s="206"/>
    </row>
    <row r="4" spans="1:3" ht="15" thickBot="1" x14ac:dyDescent="0.25">
      <c r="A4" s="16" t="s">
        <v>3</v>
      </c>
      <c r="B4" s="17" t="s">
        <v>119</v>
      </c>
      <c r="C4" s="18" t="s">
        <v>105</v>
      </c>
    </row>
    <row r="5" spans="1:3" ht="15" thickBot="1" x14ac:dyDescent="0.25">
      <c r="A5" s="16" t="s">
        <v>69</v>
      </c>
      <c r="B5" s="17" t="s">
        <v>109</v>
      </c>
      <c r="C5" s="19" t="s">
        <v>87</v>
      </c>
    </row>
    <row r="6" spans="1:3" ht="36" customHeight="1" thickBot="1" x14ac:dyDescent="0.25">
      <c r="A6" s="16"/>
      <c r="B6" s="20" t="s">
        <v>202</v>
      </c>
      <c r="C6" s="19"/>
    </row>
    <row r="7" spans="1:3" ht="15" thickBot="1" x14ac:dyDescent="0.25">
      <c r="A7" s="16" t="s">
        <v>70</v>
      </c>
      <c r="B7" s="21" t="s">
        <v>110</v>
      </c>
      <c r="C7" s="22" t="s">
        <v>88</v>
      </c>
    </row>
    <row r="8" spans="1:3" ht="15" thickBot="1" x14ac:dyDescent="0.25">
      <c r="A8" s="16" t="s">
        <v>71</v>
      </c>
      <c r="B8" s="21" t="s">
        <v>89</v>
      </c>
      <c r="C8" s="22" t="s">
        <v>90</v>
      </c>
    </row>
    <row r="9" spans="1:3" ht="15" thickBot="1" x14ac:dyDescent="0.25">
      <c r="A9" s="16" t="s">
        <v>72</v>
      </c>
      <c r="B9" s="17" t="s">
        <v>91</v>
      </c>
      <c r="C9" s="18" t="s">
        <v>92</v>
      </c>
    </row>
    <row r="10" spans="1:3" ht="15" thickBot="1" x14ac:dyDescent="0.25">
      <c r="A10" s="23" t="s">
        <v>75</v>
      </c>
      <c r="B10" s="24" t="s">
        <v>121</v>
      </c>
      <c r="C10" s="25" t="s">
        <v>99</v>
      </c>
    </row>
    <row r="11" spans="1:3" ht="33" customHeight="1" thickBot="1" x14ac:dyDescent="0.25">
      <c r="A11" s="23" t="s">
        <v>76</v>
      </c>
      <c r="B11" s="24" t="s">
        <v>122</v>
      </c>
      <c r="C11" s="25" t="s">
        <v>120</v>
      </c>
    </row>
    <row r="12" spans="1:3" ht="15.75" thickTop="1" thickBot="1" x14ac:dyDescent="0.25">
      <c r="A12" s="194" t="s">
        <v>73</v>
      </c>
      <c r="B12" s="195"/>
      <c r="C12" s="196"/>
    </row>
    <row r="13" spans="1:3" ht="15.75" thickTop="1" thickBot="1" x14ac:dyDescent="0.25">
      <c r="A13" s="23" t="s">
        <v>70</v>
      </c>
      <c r="B13" s="26" t="s">
        <v>111</v>
      </c>
      <c r="C13" s="27" t="s">
        <v>93</v>
      </c>
    </row>
    <row r="14" spans="1:3" ht="15" thickBot="1" x14ac:dyDescent="0.25">
      <c r="A14" s="16" t="s">
        <v>71</v>
      </c>
      <c r="B14" s="21" t="s">
        <v>94</v>
      </c>
      <c r="C14" s="22" t="s">
        <v>95</v>
      </c>
    </row>
    <row r="15" spans="1:3" ht="15" thickBot="1" x14ac:dyDescent="0.25">
      <c r="A15" s="16" t="s">
        <v>72</v>
      </c>
      <c r="B15" s="21" t="s">
        <v>96</v>
      </c>
      <c r="C15" s="22" t="s">
        <v>97</v>
      </c>
    </row>
    <row r="16" spans="1:3" ht="29.25" thickBot="1" x14ac:dyDescent="0.25">
      <c r="A16" s="16" t="s">
        <v>145</v>
      </c>
      <c r="B16" s="17" t="s">
        <v>146</v>
      </c>
      <c r="C16" s="18" t="s">
        <v>147</v>
      </c>
    </row>
    <row r="17" spans="1:3" ht="15" thickBot="1" x14ac:dyDescent="0.25">
      <c r="A17" s="28" t="s">
        <v>75</v>
      </c>
      <c r="B17" s="17" t="s">
        <v>98</v>
      </c>
      <c r="C17" s="22" t="s">
        <v>99</v>
      </c>
    </row>
    <row r="18" spans="1:3" ht="30" thickBot="1" x14ac:dyDescent="0.25">
      <c r="A18" s="28" t="s">
        <v>76</v>
      </c>
      <c r="B18" s="17" t="s">
        <v>100</v>
      </c>
      <c r="C18" s="18" t="s">
        <v>101</v>
      </c>
    </row>
    <row r="19" spans="1:3" ht="15.75" thickTop="1" thickBot="1" x14ac:dyDescent="0.25">
      <c r="A19" s="197" t="s">
        <v>77</v>
      </c>
      <c r="B19" s="198"/>
      <c r="C19" s="199"/>
    </row>
    <row r="20" spans="1:3" ht="15" thickBot="1" x14ac:dyDescent="0.25">
      <c r="A20" s="16" t="s">
        <v>78</v>
      </c>
      <c r="B20" s="21" t="s">
        <v>116</v>
      </c>
      <c r="C20" s="22" t="s">
        <v>88</v>
      </c>
    </row>
    <row r="21" spans="1:3" ht="16.5" customHeight="1" thickBot="1" x14ac:dyDescent="0.25">
      <c r="A21" s="16" t="s">
        <v>79</v>
      </c>
      <c r="B21" s="21" t="s">
        <v>112</v>
      </c>
      <c r="C21" s="29" t="s">
        <v>102</v>
      </c>
    </row>
    <row r="22" spans="1:3" ht="15" thickBot="1" x14ac:dyDescent="0.25">
      <c r="A22" s="30" t="s">
        <v>80</v>
      </c>
      <c r="B22" s="31" t="s">
        <v>103</v>
      </c>
      <c r="C22" s="32" t="s">
        <v>104</v>
      </c>
    </row>
    <row r="23" spans="1:3" ht="15.75" thickTop="1" thickBot="1" x14ac:dyDescent="0.25">
      <c r="A23" s="197" t="s">
        <v>81</v>
      </c>
      <c r="B23" s="198"/>
      <c r="C23" s="199"/>
    </row>
    <row r="24" spans="1:3" ht="165" customHeight="1" thickBot="1" x14ac:dyDescent="0.25">
      <c r="A24" s="16" t="s">
        <v>123</v>
      </c>
      <c r="B24" s="17" t="s">
        <v>113</v>
      </c>
      <c r="C24" s="33">
        <v>14</v>
      </c>
    </row>
    <row r="25" spans="1:3" ht="58.5" customHeight="1" thickBot="1" x14ac:dyDescent="0.25">
      <c r="A25" s="16" t="s">
        <v>115</v>
      </c>
      <c r="B25" s="20" t="s">
        <v>203</v>
      </c>
      <c r="C25" s="33"/>
    </row>
    <row r="26" spans="1:3" ht="29.25" thickBot="1" x14ac:dyDescent="0.25">
      <c r="A26" s="16" t="s">
        <v>204</v>
      </c>
      <c r="B26" s="17" t="s">
        <v>206</v>
      </c>
      <c r="C26" s="34">
        <v>50</v>
      </c>
    </row>
    <row r="27" spans="1:3" ht="57" customHeight="1" thickBot="1" x14ac:dyDescent="0.25">
      <c r="A27" s="16" t="s">
        <v>205</v>
      </c>
      <c r="B27" s="17" t="s">
        <v>207</v>
      </c>
      <c r="C27" s="34">
        <v>47</v>
      </c>
    </row>
    <row r="28" spans="1:3" ht="51.75" customHeight="1" thickBot="1" x14ac:dyDescent="0.25">
      <c r="A28" s="30" t="s">
        <v>185</v>
      </c>
      <c r="B28" s="35" t="s">
        <v>114</v>
      </c>
      <c r="C28" s="36">
        <v>20.23</v>
      </c>
    </row>
    <row r="29" spans="1:3" s="37" customFormat="1" ht="27.95" customHeight="1" thickTop="1" thickBot="1" x14ac:dyDescent="0.25">
      <c r="A29" s="207" t="s">
        <v>180</v>
      </c>
      <c r="B29" s="207"/>
      <c r="C29" s="207"/>
    </row>
    <row r="30" spans="1:3" s="37" customFormat="1" ht="27.6" customHeight="1" thickTop="1" thickBot="1" x14ac:dyDescent="0.25">
      <c r="A30" s="38" t="s">
        <v>148</v>
      </c>
      <c r="B30" s="39"/>
      <c r="C30" s="40" t="s">
        <v>149</v>
      </c>
    </row>
    <row r="31" spans="1:3" s="37" customFormat="1" ht="30" thickTop="1" thickBot="1" x14ac:dyDescent="0.25">
      <c r="A31" s="41" t="s">
        <v>150</v>
      </c>
      <c r="B31" s="42"/>
      <c r="C31" s="40" t="s">
        <v>151</v>
      </c>
    </row>
    <row r="32" spans="1:3" s="37" customFormat="1" ht="27.95" customHeight="1" thickTop="1" thickBot="1" x14ac:dyDescent="0.25">
      <c r="A32" s="200" t="s">
        <v>209</v>
      </c>
      <c r="B32" s="201"/>
      <c r="C32" s="202"/>
    </row>
    <row r="33" spans="1:3" s="37" customFormat="1" ht="57.95" customHeight="1" thickTop="1" thickBot="1" x14ac:dyDescent="0.25">
      <c r="A33" s="89" t="s">
        <v>152</v>
      </c>
      <c r="B33" s="94" t="s">
        <v>208</v>
      </c>
      <c r="C33" s="43">
        <v>45383</v>
      </c>
    </row>
    <row r="34" spans="1:3" s="10" customFormat="1" ht="57.95" customHeight="1" thickTop="1" thickBot="1" x14ac:dyDescent="0.3">
      <c r="A34" s="89" t="s">
        <v>62</v>
      </c>
      <c r="B34" s="91" t="s">
        <v>153</v>
      </c>
      <c r="C34" s="40">
        <v>5</v>
      </c>
    </row>
    <row r="35" spans="1:3" s="10" customFormat="1" ht="57.95" customHeight="1" thickTop="1" thickBot="1" x14ac:dyDescent="0.3">
      <c r="A35" s="89" t="s">
        <v>154</v>
      </c>
      <c r="B35" s="90" t="s">
        <v>155</v>
      </c>
      <c r="C35" s="44">
        <v>1165.69</v>
      </c>
    </row>
    <row r="36" spans="1:3" s="10" customFormat="1" ht="57.95" customHeight="1" thickTop="1" thickBot="1" x14ac:dyDescent="0.3">
      <c r="A36" s="89" t="s">
        <v>156</v>
      </c>
      <c r="B36" s="90" t="s">
        <v>157</v>
      </c>
      <c r="C36" s="45">
        <v>1457.11</v>
      </c>
    </row>
    <row r="37" spans="1:3" s="37" customFormat="1" ht="27.95" customHeight="1" thickTop="1" thickBot="1" x14ac:dyDescent="0.25">
      <c r="A37" s="203" t="s">
        <v>210</v>
      </c>
      <c r="B37" s="201"/>
      <c r="C37" s="202"/>
    </row>
    <row r="38" spans="1:3" s="37" customFormat="1" ht="57.95" customHeight="1" thickTop="1" thickBot="1" x14ac:dyDescent="0.25">
      <c r="A38" s="89" t="s">
        <v>158</v>
      </c>
      <c r="B38" s="94" t="s">
        <v>208</v>
      </c>
      <c r="C38" s="43">
        <v>45017</v>
      </c>
    </row>
    <row r="39" spans="1:3" s="37" customFormat="1" ht="57.95" customHeight="1" thickTop="1" thickBot="1" x14ac:dyDescent="0.25">
      <c r="A39" s="89" t="s">
        <v>62</v>
      </c>
      <c r="B39" s="91" t="s">
        <v>159</v>
      </c>
      <c r="C39" s="40">
        <v>5</v>
      </c>
    </row>
    <row r="40" spans="1:3" s="37" customFormat="1" ht="15" customHeight="1" thickTop="1" thickBot="1" x14ac:dyDescent="0.25">
      <c r="A40" s="89"/>
      <c r="B40" s="92" t="s">
        <v>160</v>
      </c>
      <c r="C40" s="40"/>
    </row>
    <row r="41" spans="1:3" s="37" customFormat="1" ht="57.95" customHeight="1" thickTop="1" thickBot="1" x14ac:dyDescent="0.25">
      <c r="A41" s="89" t="s">
        <v>154</v>
      </c>
      <c r="B41" s="91" t="s">
        <v>161</v>
      </c>
      <c r="C41" s="44">
        <v>1165.69</v>
      </c>
    </row>
    <row r="42" spans="1:3" s="37" customFormat="1" ht="57.95" customHeight="1" thickTop="1" thickBot="1" x14ac:dyDescent="0.25">
      <c r="A42" s="89" t="s">
        <v>156</v>
      </c>
      <c r="B42" s="91" t="s">
        <v>162</v>
      </c>
      <c r="C42" s="44">
        <v>1457.11</v>
      </c>
    </row>
    <row r="43" spans="1:3" s="37" customFormat="1" ht="15" customHeight="1" thickTop="1" thickBot="1" x14ac:dyDescent="0.25">
      <c r="A43" s="89"/>
      <c r="B43" s="92" t="s">
        <v>163</v>
      </c>
      <c r="C43" s="44"/>
    </row>
    <row r="44" spans="1:3" s="37" customFormat="1" ht="57.95" customHeight="1" thickTop="1" thickBot="1" x14ac:dyDescent="0.25">
      <c r="A44" s="89" t="s">
        <v>154</v>
      </c>
      <c r="B44" s="91" t="s">
        <v>164</v>
      </c>
      <c r="C44" s="44">
        <v>1232.07</v>
      </c>
    </row>
    <row r="45" spans="1:3" s="37" customFormat="1" ht="57.95" customHeight="1" thickTop="1" thickBot="1" x14ac:dyDescent="0.25">
      <c r="A45" s="89" t="s">
        <v>156</v>
      </c>
      <c r="B45" s="91" t="s">
        <v>165</v>
      </c>
      <c r="C45" s="44">
        <v>1540.09</v>
      </c>
    </row>
    <row r="46" spans="1:3" s="37" customFormat="1" ht="57.95" customHeight="1" thickTop="1" thickBot="1" x14ac:dyDescent="0.25">
      <c r="A46" s="91" t="s">
        <v>166</v>
      </c>
      <c r="B46" s="91" t="s">
        <v>167</v>
      </c>
      <c r="C46" s="45">
        <v>3500</v>
      </c>
    </row>
    <row r="47" spans="1:3" s="37" customFormat="1" ht="27.95" customHeight="1" thickTop="1" thickBot="1" x14ac:dyDescent="0.25">
      <c r="A47" s="203" t="s">
        <v>211</v>
      </c>
      <c r="B47" s="208"/>
      <c r="C47" s="209"/>
    </row>
    <row r="48" spans="1:3" s="37" customFormat="1" ht="57.95" customHeight="1" thickTop="1" thickBot="1" x14ac:dyDescent="0.25">
      <c r="A48" s="38" t="s">
        <v>168</v>
      </c>
      <c r="B48" s="94" t="s">
        <v>208</v>
      </c>
      <c r="C48" s="43">
        <v>44652</v>
      </c>
    </row>
    <row r="49" spans="1:3" s="37" customFormat="1" ht="57.95" customHeight="1" thickTop="1" thickBot="1" x14ac:dyDescent="0.25">
      <c r="A49" s="89" t="s">
        <v>62</v>
      </c>
      <c r="B49" s="91" t="s">
        <v>169</v>
      </c>
      <c r="C49" s="40">
        <v>5</v>
      </c>
    </row>
    <row r="50" spans="1:3" s="37" customFormat="1" ht="15" customHeight="1" thickTop="1" thickBot="1" x14ac:dyDescent="0.25">
      <c r="A50" s="89"/>
      <c r="B50" s="92" t="s">
        <v>163</v>
      </c>
      <c r="C50" s="40"/>
    </row>
    <row r="51" spans="1:3" s="37" customFormat="1" ht="57.95" customHeight="1" thickTop="1" thickBot="1" x14ac:dyDescent="0.25">
      <c r="A51" s="89" t="s">
        <v>154</v>
      </c>
      <c r="B51" s="91" t="s">
        <v>164</v>
      </c>
      <c r="C51" s="44">
        <v>1232.07</v>
      </c>
    </row>
    <row r="52" spans="1:3" s="37" customFormat="1" ht="57.95" customHeight="1" thickTop="1" thickBot="1" x14ac:dyDescent="0.25">
      <c r="A52" s="89" t="s">
        <v>156</v>
      </c>
      <c r="B52" s="91" t="s">
        <v>165</v>
      </c>
      <c r="C52" s="44">
        <v>1540.09</v>
      </c>
    </row>
    <row r="53" spans="1:3" s="37" customFormat="1" ht="15" customHeight="1" thickTop="1" thickBot="1" x14ac:dyDescent="0.25">
      <c r="A53" s="89"/>
      <c r="B53" s="92" t="s">
        <v>170</v>
      </c>
      <c r="C53" s="44"/>
    </row>
    <row r="54" spans="1:3" s="37" customFormat="1" ht="57.95" customHeight="1" thickTop="1" thickBot="1" x14ac:dyDescent="0.25">
      <c r="A54" s="89" t="s">
        <v>154</v>
      </c>
      <c r="B54" s="91" t="s">
        <v>171</v>
      </c>
      <c r="C54" s="44">
        <v>1328.383</v>
      </c>
    </row>
    <row r="55" spans="1:3" s="37" customFormat="1" ht="57.95" customHeight="1" thickTop="1" thickBot="1" x14ac:dyDescent="0.25">
      <c r="A55" s="89" t="s">
        <v>156</v>
      </c>
      <c r="B55" s="91" t="s">
        <v>172</v>
      </c>
      <c r="C55" s="44">
        <v>1660.48</v>
      </c>
    </row>
    <row r="56" spans="1:3" s="37" customFormat="1" ht="57.95" customHeight="1" thickTop="1" thickBot="1" x14ac:dyDescent="0.25">
      <c r="A56" s="91" t="s">
        <v>166</v>
      </c>
      <c r="B56" s="91" t="s">
        <v>167</v>
      </c>
      <c r="C56" s="45">
        <v>3500</v>
      </c>
    </row>
    <row r="57" spans="1:3" ht="27.95" customHeight="1" thickTop="1" thickBot="1" x14ac:dyDescent="0.25">
      <c r="A57" s="203" t="s">
        <v>212</v>
      </c>
      <c r="B57" s="208"/>
      <c r="C57" s="209"/>
    </row>
    <row r="58" spans="1:3" ht="57.95" customHeight="1" thickTop="1" thickBot="1" x14ac:dyDescent="0.25">
      <c r="A58" s="38" t="s">
        <v>168</v>
      </c>
      <c r="B58" s="94" t="s">
        <v>208</v>
      </c>
      <c r="C58" s="43">
        <v>44287</v>
      </c>
    </row>
    <row r="59" spans="1:3" ht="57.95" customHeight="1" thickTop="1" thickBot="1" x14ac:dyDescent="0.25">
      <c r="A59" s="89" t="s">
        <v>62</v>
      </c>
      <c r="B59" s="91" t="s">
        <v>169</v>
      </c>
      <c r="C59" s="40">
        <v>5</v>
      </c>
    </row>
    <row r="60" spans="1:3" ht="15" customHeight="1" thickTop="1" thickBot="1" x14ac:dyDescent="0.25">
      <c r="A60" s="89"/>
      <c r="B60" s="92" t="s">
        <v>170</v>
      </c>
      <c r="C60" s="44"/>
    </row>
    <row r="61" spans="1:3" ht="57.95" customHeight="1" thickTop="1" thickBot="1" x14ac:dyDescent="0.25">
      <c r="A61" s="89" t="s">
        <v>154</v>
      </c>
      <c r="B61" s="91" t="s">
        <v>171</v>
      </c>
      <c r="C61" s="44">
        <v>1328.383</v>
      </c>
    </row>
    <row r="62" spans="1:3" ht="57.95" customHeight="1" thickTop="1" thickBot="1" x14ac:dyDescent="0.25">
      <c r="A62" s="89" t="s">
        <v>156</v>
      </c>
      <c r="B62" s="91" t="s">
        <v>172</v>
      </c>
      <c r="C62" s="44">
        <v>1660.48</v>
      </c>
    </row>
    <row r="63" spans="1:3" ht="57.95" customHeight="1" thickTop="1" thickBot="1" x14ac:dyDescent="0.25">
      <c r="A63" s="91" t="s">
        <v>166</v>
      </c>
      <c r="B63" s="91" t="s">
        <v>167</v>
      </c>
      <c r="C63" s="45">
        <v>3500</v>
      </c>
    </row>
    <row r="64" spans="1:3" ht="27.95" customHeight="1" thickTop="1" thickBot="1" x14ac:dyDescent="0.25">
      <c r="A64" s="187" t="s">
        <v>64</v>
      </c>
      <c r="B64" s="188"/>
      <c r="C64" s="189"/>
    </row>
    <row r="65" spans="1:3" ht="162.94999999999999" customHeight="1" thickTop="1" thickBot="1" x14ac:dyDescent="0.25">
      <c r="A65" s="190" t="s">
        <v>181</v>
      </c>
      <c r="B65" s="191"/>
      <c r="C65" s="192"/>
    </row>
    <row r="66" spans="1:3" ht="24.95" customHeight="1" thickTop="1" x14ac:dyDescent="0.2"/>
    <row r="67" spans="1:3" ht="31.5" customHeight="1" x14ac:dyDescent="0.2"/>
    <row r="68" spans="1:3" ht="24.95" customHeight="1" x14ac:dyDescent="0.2"/>
    <row r="69" spans="1:3" ht="27" customHeight="1" x14ac:dyDescent="0.2"/>
    <row r="70" spans="1:3" ht="24.75" customHeight="1" x14ac:dyDescent="0.2"/>
    <row r="71" spans="1:3" ht="30" customHeight="1" x14ac:dyDescent="0.2"/>
    <row r="72" spans="1:3" ht="30" customHeight="1" x14ac:dyDescent="0.2"/>
    <row r="73" spans="1:3" ht="30" customHeight="1" x14ac:dyDescent="0.2"/>
    <row r="74" spans="1:3" ht="30" customHeight="1" x14ac:dyDescent="0.2"/>
    <row r="75" spans="1:3" ht="51.75" customHeight="1" x14ac:dyDescent="0.2"/>
    <row r="76" spans="1:3" ht="41.25" customHeight="1" x14ac:dyDescent="0.2"/>
    <row r="77" spans="1:3" ht="30" customHeight="1" x14ac:dyDescent="0.2"/>
    <row r="79" spans="1:3" ht="57" customHeight="1" x14ac:dyDescent="0.2"/>
    <row r="80" spans="1:3" ht="60" customHeight="1" x14ac:dyDescent="0.2"/>
    <row r="81" ht="24.75" customHeight="1" x14ac:dyDescent="0.2"/>
    <row r="82" ht="30" customHeight="1" x14ac:dyDescent="0.2"/>
    <row r="83" ht="24.95" customHeight="1" x14ac:dyDescent="0.2"/>
    <row r="84" ht="95.25" customHeight="1" x14ac:dyDescent="0.2"/>
  </sheetData>
  <sheetProtection sheet="1" objects="1" scenarios="1"/>
  <mergeCells count="12">
    <mergeCell ref="A64:C64"/>
    <mergeCell ref="A65:C65"/>
    <mergeCell ref="A1:C1"/>
    <mergeCell ref="A12:C12"/>
    <mergeCell ref="A19:C19"/>
    <mergeCell ref="A23:C23"/>
    <mergeCell ref="A32:C32"/>
    <mergeCell ref="A37:C37"/>
    <mergeCell ref="A3:C3"/>
    <mergeCell ref="A29:C29"/>
    <mergeCell ref="A57:C57"/>
    <mergeCell ref="A47:C47"/>
  </mergeCells>
  <pageMargins left="0.70866141732283472" right="0.70866141732283472" top="0.78740157480314965" bottom="0.78740157480314965" header="0.31496062992125984" footer="0.31496062992125984"/>
  <pageSetup paperSize="9" scale="68" fitToHeight="0" orientation="landscape" r:id="rId1"/>
  <rowBreaks count="3" manualBreakCount="3">
    <brk id="22" max="16383" man="1"/>
    <brk id="28"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58"/>
  <sheetViews>
    <sheetView workbookViewId="0">
      <selection activeCell="A68" sqref="A68"/>
    </sheetView>
  </sheetViews>
  <sheetFormatPr baseColWidth="10" defaultColWidth="11.42578125" defaultRowHeight="12" x14ac:dyDescent="0.2"/>
  <cols>
    <col min="1" max="1" width="43.140625" style="3" bestFit="1" customWidth="1"/>
    <col min="2" max="16384" width="11.42578125" style="3"/>
  </cols>
  <sheetData>
    <row r="1" spans="1:1" x14ac:dyDescent="0.2">
      <c r="A1" s="1" t="s">
        <v>43</v>
      </c>
    </row>
    <row r="2" spans="1:1" x14ac:dyDescent="0.2">
      <c r="A2" s="2" t="s">
        <v>44</v>
      </c>
    </row>
    <row r="3" spans="1:1" x14ac:dyDescent="0.2">
      <c r="A3" s="2" t="s">
        <v>45</v>
      </c>
    </row>
    <row r="4" spans="1:1" x14ac:dyDescent="0.2">
      <c r="A4" s="2" t="s">
        <v>46</v>
      </c>
    </row>
    <row r="6" spans="1:1" x14ac:dyDescent="0.2">
      <c r="A6" s="1" t="s">
        <v>10</v>
      </c>
    </row>
    <row r="7" spans="1:1" x14ac:dyDescent="0.2">
      <c r="A7" s="2" t="s">
        <v>11</v>
      </c>
    </row>
    <row r="8" spans="1:1" x14ac:dyDescent="0.2">
      <c r="A8" s="2" t="s">
        <v>12</v>
      </c>
    </row>
    <row r="9" spans="1:1" x14ac:dyDescent="0.2">
      <c r="A9" s="2" t="s">
        <v>13</v>
      </c>
    </row>
    <row r="10" spans="1:1" x14ac:dyDescent="0.2">
      <c r="A10" s="2" t="s">
        <v>14</v>
      </c>
    </row>
    <row r="12" spans="1:1" x14ac:dyDescent="0.2">
      <c r="A12" s="4" t="s">
        <v>15</v>
      </c>
    </row>
    <row r="13" spans="1:1" x14ac:dyDescent="0.2">
      <c r="A13" s="2" t="s">
        <v>16</v>
      </c>
    </row>
    <row r="14" spans="1:1" x14ac:dyDescent="0.2">
      <c r="A14" s="2" t="s">
        <v>17</v>
      </c>
    </row>
    <row r="15" spans="1:1" x14ac:dyDescent="0.2">
      <c r="A15" s="2" t="s">
        <v>7</v>
      </c>
    </row>
    <row r="16" spans="1:1" x14ac:dyDescent="0.2">
      <c r="A16" s="2" t="s">
        <v>18</v>
      </c>
    </row>
    <row r="17" spans="1:1" x14ac:dyDescent="0.2">
      <c r="A17" s="2" t="s">
        <v>9</v>
      </c>
    </row>
    <row r="18" spans="1:1" x14ac:dyDescent="0.2">
      <c r="A18" s="2" t="s">
        <v>8</v>
      </c>
    </row>
    <row r="19" spans="1:1" x14ac:dyDescent="0.2">
      <c r="A19" s="2" t="s">
        <v>19</v>
      </c>
    </row>
    <row r="20" spans="1:1" x14ac:dyDescent="0.2">
      <c r="A20" s="2" t="s">
        <v>20</v>
      </c>
    </row>
    <row r="21" spans="1:1" x14ac:dyDescent="0.2">
      <c r="A21" s="2" t="s">
        <v>21</v>
      </c>
    </row>
    <row r="22" spans="1:1" x14ac:dyDescent="0.2">
      <c r="A22" s="2" t="s">
        <v>22</v>
      </c>
    </row>
    <row r="23" spans="1:1" x14ac:dyDescent="0.2">
      <c r="A23" s="2" t="s">
        <v>23</v>
      </c>
    </row>
    <row r="24" spans="1:1" x14ac:dyDescent="0.2">
      <c r="A24" s="2" t="s">
        <v>24</v>
      </c>
    </row>
    <row r="25" spans="1:1" x14ac:dyDescent="0.2">
      <c r="A25" s="2" t="s">
        <v>25</v>
      </c>
    </row>
    <row r="26" spans="1:1" x14ac:dyDescent="0.2">
      <c r="A26" s="2" t="s">
        <v>26</v>
      </c>
    </row>
    <row r="27" spans="1:1" x14ac:dyDescent="0.2">
      <c r="A27" s="2" t="s">
        <v>27</v>
      </c>
    </row>
    <row r="28" spans="1:1" x14ac:dyDescent="0.2">
      <c r="A28" s="2" t="s">
        <v>28</v>
      </c>
    </row>
    <row r="29" spans="1:1" x14ac:dyDescent="0.2">
      <c r="A29" s="2" t="s">
        <v>29</v>
      </c>
    </row>
    <row r="30" spans="1:1" x14ac:dyDescent="0.2">
      <c r="A30" s="2" t="s">
        <v>30</v>
      </c>
    </row>
    <row r="31" spans="1:1" x14ac:dyDescent="0.2">
      <c r="A31" s="2" t="s">
        <v>31</v>
      </c>
    </row>
    <row r="33" spans="1:1" x14ac:dyDescent="0.2">
      <c r="A33" s="4" t="s">
        <v>4</v>
      </c>
    </row>
    <row r="34" spans="1:1" x14ac:dyDescent="0.2">
      <c r="A34" s="2" t="s">
        <v>32</v>
      </c>
    </row>
    <row r="35" spans="1:1" x14ac:dyDescent="0.2">
      <c r="A35" s="2" t="s">
        <v>5</v>
      </c>
    </row>
    <row r="36" spans="1:1" x14ac:dyDescent="0.2">
      <c r="A36" s="2" t="s">
        <v>6</v>
      </c>
    </row>
    <row r="38" spans="1:1" x14ac:dyDescent="0.2">
      <c r="A38" s="4" t="s">
        <v>33</v>
      </c>
    </row>
    <row r="39" spans="1:1" x14ac:dyDescent="0.2">
      <c r="A39" s="3" t="s">
        <v>34</v>
      </c>
    </row>
    <row r="40" spans="1:1" x14ac:dyDescent="0.2">
      <c r="A40" s="3" t="s">
        <v>35</v>
      </c>
    </row>
    <row r="41" spans="1:1" x14ac:dyDescent="0.2">
      <c r="A41" s="6" t="s">
        <v>36</v>
      </c>
    </row>
    <row r="42" spans="1:1" x14ac:dyDescent="0.2">
      <c r="A42" s="6"/>
    </row>
    <row r="43" spans="1:1" x14ac:dyDescent="0.2">
      <c r="A43" s="5" t="s">
        <v>37</v>
      </c>
    </row>
    <row r="44" spans="1:1" x14ac:dyDescent="0.2">
      <c r="A44" s="5" t="s">
        <v>38</v>
      </c>
    </row>
    <row r="45" spans="1:1" x14ac:dyDescent="0.2">
      <c r="A45" s="5"/>
    </row>
    <row r="46" spans="1:1" x14ac:dyDescent="0.2">
      <c r="A46" s="6" t="s">
        <v>39</v>
      </c>
    </row>
    <row r="47" spans="1:1" x14ac:dyDescent="0.2">
      <c r="A47" s="6"/>
    </row>
    <row r="48" spans="1:1" x14ac:dyDescent="0.2">
      <c r="A48" s="5" t="s">
        <v>40</v>
      </c>
    </row>
    <row r="49" spans="1:1" x14ac:dyDescent="0.2">
      <c r="A49" s="5" t="s">
        <v>41</v>
      </c>
    </row>
    <row r="50" spans="1:1" x14ac:dyDescent="0.2">
      <c r="A50" s="5" t="s">
        <v>42</v>
      </c>
    </row>
    <row r="51" spans="1:1" x14ac:dyDescent="0.2">
      <c r="A51" s="5"/>
    </row>
    <row r="52" spans="1:1" x14ac:dyDescent="0.2">
      <c r="A52" s="6" t="s">
        <v>48</v>
      </c>
    </row>
    <row r="53" spans="1:1" x14ac:dyDescent="0.2">
      <c r="A53" s="6"/>
    </row>
    <row r="54" spans="1:1" x14ac:dyDescent="0.2">
      <c r="A54" s="5" t="s">
        <v>49</v>
      </c>
    </row>
    <row r="55" spans="1:1" x14ac:dyDescent="0.2">
      <c r="A55" s="5" t="s">
        <v>51</v>
      </c>
    </row>
    <row r="56" spans="1:1" x14ac:dyDescent="0.2">
      <c r="A56" s="5" t="s">
        <v>52</v>
      </c>
    </row>
    <row r="57" spans="1:1" x14ac:dyDescent="0.2">
      <c r="A57" s="5" t="s">
        <v>50</v>
      </c>
    </row>
    <row r="58" spans="1:1" x14ac:dyDescent="0.2">
      <c r="A58" s="5"/>
    </row>
  </sheetData>
  <dataValidations count="1">
    <dataValidation allowBlank="1" showInputMessage="1" showErrorMessage="1" promptTitle="Rechtsform" sqref="A12:A31" xr:uid="{00000000-0002-0000-04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(1) Stammdaten</vt:lpstr>
      <vt:lpstr>(2) Angaben Auszubildende</vt:lpstr>
      <vt:lpstr>(3) Einverständniserklärung</vt:lpstr>
      <vt:lpstr>(4) Ausfüllhinweise</vt:lpstr>
      <vt:lpstr>Drop Down</vt:lpstr>
      <vt:lpstr>'(1) Stammdaten'!Druckbereich</vt:lpstr>
      <vt:lpstr>'(2) Angaben Auszubildende'!Druckbereich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2023-04-27T09:47:07Z</cp:lastPrinted>
  <dcterms:created xsi:type="dcterms:W3CDTF">2019-07-05T04:10:45Z</dcterms:created>
  <dcterms:modified xsi:type="dcterms:W3CDTF">2023-04-27T09:47:17Z</dcterms:modified>
</cp:coreProperties>
</file>