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6"/>
  <workbookPr codeName="DieseArbeitsmappe" defaultThemeVersion="124226"/>
  <mc:AlternateContent xmlns:mc="http://schemas.openxmlformats.org/markup-compatibility/2006">
    <mc:Choice Requires="x15">
      <x15ac:absPath xmlns:x15ac="http://schemas.microsoft.com/office/spreadsheetml/2010/11/ac" url="C:\Users\VPN\Desktop\"/>
    </mc:Choice>
  </mc:AlternateContent>
  <xr:revisionPtr revIDLastSave="0" documentId="13_ncr:1_{B5F88CED-D3FF-4E5B-985A-0579019AECF7}" xr6:coauthVersionLast="36" xr6:coauthVersionMax="36" xr10:uidLastSave="{00000000-0000-0000-0000-000000000000}"/>
  <bookViews>
    <workbookView xWindow="120" yWindow="480" windowWidth="24920" windowHeight="12420" xr2:uid="{00000000-000D-0000-FFFF-FFFF00000000}"/>
  </bookViews>
  <sheets>
    <sheet name="(1) Stammdaten" sheetId="8" r:id="rId1"/>
    <sheet name="(2) Angaben zu Auszubildenden" sheetId="12" r:id="rId2"/>
    <sheet name="(3) Einverständniserklärung" sheetId="7" r:id="rId3"/>
    <sheet name="(4) Ausfüllhinweise" sheetId="11" r:id="rId4"/>
    <sheet name="Drop Down" sheetId="4" state="hidden" r:id="rId5"/>
  </sheets>
  <definedNames>
    <definedName name="_xlnm.Print_Area" localSheetId="1">'(2) Angaben zu Auszubildenden'!$A$1:$M$46</definedName>
    <definedName name="_xlnm.Print_Area" localSheetId="2">'(3) Einverständniserklärung'!$A$1:$I$36</definedName>
  </definedNames>
  <calcPr calcId="191029"/>
</workbook>
</file>

<file path=xl/calcChain.xml><?xml version="1.0" encoding="utf-8"?>
<calcChain xmlns="http://schemas.openxmlformats.org/spreadsheetml/2006/main">
  <c r="B39" i="12" l="1"/>
  <c r="B40" i="12"/>
  <c r="B41" i="12"/>
  <c r="B42" i="12"/>
  <c r="B43" i="12"/>
  <c r="G43" i="12" l="1"/>
  <c r="G42" i="12"/>
  <c r="H42" i="12" s="1"/>
  <c r="G41" i="12"/>
  <c r="G40" i="12"/>
  <c r="G39" i="12"/>
  <c r="G38" i="12"/>
  <c r="B38" i="12"/>
  <c r="K33" i="12"/>
  <c r="J33" i="12"/>
  <c r="C33" i="12"/>
  <c r="B33" i="12"/>
  <c r="K32" i="12"/>
  <c r="J32" i="12"/>
  <c r="C32" i="12"/>
  <c r="B32" i="12"/>
  <c r="K31" i="12"/>
  <c r="J31" i="12"/>
  <c r="C31" i="12"/>
  <c r="B31" i="12"/>
  <c r="K30" i="12"/>
  <c r="J30" i="12"/>
  <c r="C30" i="12"/>
  <c r="B30" i="12"/>
  <c r="K29" i="12"/>
  <c r="J29" i="12"/>
  <c r="C29" i="12"/>
  <c r="B29" i="12"/>
  <c r="K28" i="12"/>
  <c r="J28" i="12"/>
  <c r="C28" i="12"/>
  <c r="B28" i="12"/>
  <c r="J23" i="12"/>
  <c r="C23" i="12"/>
  <c r="B23" i="12"/>
  <c r="J22" i="12"/>
  <c r="C22" i="12"/>
  <c r="B22" i="12"/>
  <c r="J21" i="12"/>
  <c r="C21" i="12"/>
  <c r="B21" i="12"/>
  <c r="J20" i="12"/>
  <c r="C20" i="12"/>
  <c r="B20" i="12"/>
  <c r="J19" i="12"/>
  <c r="C19" i="12"/>
  <c r="B19" i="12"/>
  <c r="J18" i="12"/>
  <c r="C18" i="12"/>
  <c r="B18" i="12"/>
  <c r="B13" i="12"/>
  <c r="B12" i="12"/>
  <c r="F12" i="12" s="1"/>
  <c r="B11" i="12"/>
  <c r="B10" i="12"/>
  <c r="F10" i="12" s="1"/>
  <c r="G10" i="12" s="1"/>
  <c r="B9" i="12"/>
  <c r="F9" i="12" s="1"/>
  <c r="G9" i="12" s="1"/>
  <c r="B8" i="12"/>
  <c r="K21" i="12" l="1"/>
  <c r="L21" i="12" s="1"/>
  <c r="L33" i="12"/>
  <c r="L32" i="12"/>
  <c r="M32" i="12" s="1"/>
  <c r="L28" i="12"/>
  <c r="M28" i="12" s="1"/>
  <c r="L31" i="12"/>
  <c r="M31" i="12" s="1"/>
  <c r="L29" i="12"/>
  <c r="M29" i="12" s="1"/>
  <c r="K18" i="12"/>
  <c r="L18" i="12" s="1"/>
  <c r="H39" i="12"/>
  <c r="I39" i="12" s="1"/>
  <c r="H40" i="12"/>
  <c r="I40" i="12" s="1"/>
  <c r="H41" i="12"/>
  <c r="I41" i="12" s="1"/>
  <c r="H43" i="12"/>
  <c r="I43" i="12" s="1"/>
  <c r="H38" i="12"/>
  <c r="I38" i="12" s="1"/>
  <c r="M33" i="12"/>
  <c r="I42" i="12"/>
  <c r="G12" i="12"/>
  <c r="K23" i="12"/>
  <c r="L23" i="12" s="1"/>
  <c r="K20" i="12"/>
  <c r="L20" i="12" s="1"/>
  <c r="F13" i="12"/>
  <c r="G13" i="12" s="1"/>
  <c r="L30" i="12"/>
  <c r="M30" i="12" s="1"/>
  <c r="K22" i="12"/>
  <c r="L22" i="12" s="1"/>
  <c r="F8" i="12"/>
  <c r="G8" i="12" s="1"/>
  <c r="F11" i="12"/>
  <c r="G11" i="12" s="1"/>
  <c r="K19" i="12"/>
  <c r="L19" i="12" s="1"/>
  <c r="C3" i="12" l="1"/>
  <c r="C2" i="12"/>
  <c r="C1" i="12"/>
  <c r="E19" i="7" l="1"/>
  <c r="E1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Syeren, Jan-Hendrik</author>
    <author>VPN</author>
  </authors>
  <commentList>
    <comment ref="A7" authorId="0" shapeId="0" xr:uid="{ACDEBF69-4A98-42F9-91CF-64AE4401AE26}">
      <text>
        <r>
          <rPr>
            <sz val="9"/>
            <color indexed="81"/>
            <rFont val="Segoe UI"/>
            <family val="2"/>
          </rPr>
          <t xml:space="preserve">Bitte geben Sie den geplanten Ausbildungsbeginn im Jahr 2023 ein. Achten Sie bitte darauf, dass Ihre Auszubildenden eine Ausbildung nur beginnen können, wenn gleichzeitig ein Ausbildungskurs in der Pflegeschule angeboten wird.
</t>
        </r>
      </text>
    </comment>
    <comment ref="B7" authorId="0" shapeId="0" xr:uid="{E388E98F-627F-4C94-B4FB-5DB7CBA022E5}">
      <text>
        <r>
          <rPr>
            <sz val="9"/>
            <color indexed="81"/>
            <rFont val="Segoe UI"/>
            <family val="2"/>
          </rPr>
          <t xml:space="preserve">Die Anzahl der Ausbildungsmonate wird automatisch berechnet.
</t>
        </r>
      </text>
    </comment>
    <comment ref="C7" authorId="0" shapeId="0" xr:uid="{ACBEB435-B294-4FBD-B8AE-58FC7D03EFF7}">
      <text>
        <r>
          <rPr>
            <sz val="9"/>
            <color indexed="81"/>
            <rFont val="Segoe UI"/>
            <family val="2"/>
          </rPr>
          <t xml:space="preserve">Geben Sie bitte die Anzahl der Auszubildenden ein, die zum geplanten Ausbildungsbeginn eingestellt werden sollen.
</t>
        </r>
      </text>
    </comment>
    <comment ref="D7" authorId="0" shapeId="0" xr:uid="{0EA2CB83-6321-45F7-A693-555199E49FB8}">
      <text>
        <r>
          <rPr>
            <sz val="9"/>
            <color indexed="81"/>
            <rFont val="Segoe UI"/>
            <family val="2"/>
          </rPr>
          <t xml:space="preserve">Geben Sie bitte die
Ø Ausbildungsvergütung für eine/n Auszubildende/n pro Monat ein.
</t>
        </r>
      </text>
    </comment>
    <comment ref="E7" authorId="0" shapeId="0" xr:uid="{F68F0EF1-FE01-4265-9175-AA6A39002D0C}">
      <text>
        <r>
          <rPr>
            <sz val="9"/>
            <color indexed="81"/>
            <rFont val="Segoe UI"/>
            <family val="2"/>
          </rPr>
          <t xml:space="preserve">Geben Sie bitte die Ø monatlichen Arbeitgeber-Bruttokosten für eine/n Auszubildende/n ein. Die AG-Bruttokosten sind ca. 25 % höher als die Ausbildungsvergütungen. Für geförderte Auszubildende geben Sie bitte die AG-Bruttokosten ohne die Förderung an!
</t>
        </r>
      </text>
    </comment>
    <comment ref="F7" authorId="0" shapeId="0" xr:uid="{6FBCBBD8-3B9E-4207-9073-E156B4F1915B}">
      <text>
        <r>
          <rPr>
            <b/>
            <sz val="9"/>
            <color indexed="81"/>
            <rFont val="Segoe UI"/>
            <family val="2"/>
          </rPr>
          <t>Beginn 01.04.2023:</t>
        </r>
        <r>
          <rPr>
            <sz val="9"/>
            <color indexed="81"/>
            <rFont val="Segoe UI"/>
            <family val="2"/>
          </rPr>
          <t xml:space="preserve">
1. Ausbildungsjahr Arbeitgeber-Bruttokosten:
1.457,11 €
Berechnung Ausbildungskosten 2023:
1.457,11 € * 9 Monate = 13.113,99 €
</t>
        </r>
      </text>
    </comment>
    <comment ref="G7" authorId="1" shapeId="0" xr:uid="{9288DFFD-8A97-42A3-8DA6-3A9C5BC70E4C}">
      <text>
        <r>
          <rPr>
            <b/>
            <sz val="9"/>
            <color indexed="81"/>
            <rFont val="Segoe UI"/>
            <family val="2"/>
          </rPr>
          <t xml:space="preserve">Beginn 01.04.2023:
</t>
        </r>
        <r>
          <rPr>
            <sz val="9"/>
            <color indexed="81"/>
            <rFont val="Segoe UI"/>
            <family val="2"/>
          </rPr>
          <t xml:space="preserve">1. Ausbildungsjahr Arbeitgeber-Bruttokosten:
1.457,11 €
Berechnung Ausbildungskosten 2023 inkl. Pauschale:
(1.457,11 € + 713,61 €) * 9 Monate = 19.536,48 €
</t>
        </r>
      </text>
    </comment>
    <comment ref="A17" authorId="0" shapeId="0" xr:uid="{A6252E6F-DA96-4D4F-BB6D-120601C2DF76}">
      <text>
        <r>
          <rPr>
            <sz val="9"/>
            <color indexed="81"/>
            <rFont val="Segoe UI"/>
            <family val="2"/>
          </rPr>
          <t xml:space="preserve">Bitte geben Sie den tatsächlichen oder den geplanten Ausbildungsbeginn im Jahr 2022 ein. Bitte geben Sie keinen untermonatigen Beginn ein. Auszubildende, die bspw. am 25.04.2022 eine Ausbildung begonnen haben, sind für den 01.04.2022 zu melden.
</t>
        </r>
      </text>
    </comment>
    <comment ref="B17" authorId="0" shapeId="0" xr:uid="{6BC4D7BF-B688-4F83-8F9E-4B071A9E4ECB}">
      <text>
        <r>
          <rPr>
            <sz val="9"/>
            <color indexed="81"/>
            <rFont val="Segoe UI"/>
            <family val="2"/>
          </rPr>
          <t xml:space="preserve">Die Anzahl der Ausbildungsmonate wird automatisch berechnet.
</t>
        </r>
      </text>
    </comment>
    <comment ref="C17" authorId="0" shapeId="0" xr:uid="{46330129-EE0F-4A69-9BDB-85624E01C196}">
      <text>
        <r>
          <rPr>
            <sz val="9"/>
            <color indexed="81"/>
            <rFont val="Segoe UI"/>
            <family val="2"/>
          </rPr>
          <t>Die Anzahl der Ausbildungsmonate wird automatisch berechnet.</t>
        </r>
      </text>
    </comment>
    <comment ref="D17" authorId="0" shapeId="0" xr:uid="{2DC829B3-7ECF-4510-82C1-B00A6691CA62}">
      <text>
        <r>
          <rPr>
            <sz val="9"/>
            <color indexed="81"/>
            <rFont val="Segoe UI"/>
            <family val="2"/>
          </rPr>
          <t>Geben Sie bitte die Anzahl der Auszubildenden ein, die zum geplanten Ausbildungsbeginn eingestellt werden sollen oder eingestellt wurden.</t>
        </r>
      </text>
    </comment>
    <comment ref="E17" authorId="0" shapeId="0" xr:uid="{A11D2698-7262-4A75-A28F-7D61650F5215}">
      <text>
        <r>
          <rPr>
            <sz val="9"/>
            <color indexed="81"/>
            <rFont val="Segoe UI"/>
            <family val="2"/>
          </rPr>
          <t>Geben Sie bitte die
Ø Ausbildungsvergütung für eine/n Auszubildende/n pro Monat im ersten Lehrjahr ein.</t>
        </r>
        <r>
          <rPr>
            <sz val="9"/>
            <color indexed="81"/>
            <rFont val="Segoe UI"/>
            <family val="2"/>
          </rPr>
          <t xml:space="preserve">
</t>
        </r>
      </text>
    </comment>
    <comment ref="F17" authorId="0" shapeId="0" xr:uid="{9A6A7F54-AF9B-4495-B491-6DEB83C1DCCD}">
      <text>
        <r>
          <rPr>
            <sz val="9"/>
            <color indexed="81"/>
            <rFont val="Segoe UI"/>
            <family val="2"/>
          </rPr>
          <t>Geben Sie bitte die Ø monatlichen Arbeitgeber-Bruttokosten für eine/n Auszubildende/n im ersten Lehrjahr ein. Die AG-Bruttokosten sind ca. 25 % höher als die Ausbildungsvergütungen. Für geförderte Auszubildende geben Sie bitte die AG-Bruttokosten ohne die Förderung an!</t>
        </r>
        <r>
          <rPr>
            <b/>
            <sz val="9"/>
            <color indexed="81"/>
            <rFont val="Segoe UI"/>
            <family val="2"/>
          </rPr>
          <t xml:space="preserve">
</t>
        </r>
        <r>
          <rPr>
            <sz val="9"/>
            <color indexed="81"/>
            <rFont val="Segoe UI"/>
            <family val="2"/>
          </rPr>
          <t xml:space="preserve">
</t>
        </r>
      </text>
    </comment>
    <comment ref="G17" authorId="0" shapeId="0" xr:uid="{F51691AB-F8B7-463B-BB61-1DBD1C7FF95E}">
      <text>
        <r>
          <rPr>
            <sz val="9"/>
            <color indexed="81"/>
            <rFont val="Segoe UI"/>
            <family val="2"/>
          </rPr>
          <t xml:space="preserve">Geben Sie bitte die
Ø Ausbildungsvergütung für eine/n Auszubildende/n pro Monat im zweiten Lehrjahr ein.
</t>
        </r>
      </text>
    </comment>
    <comment ref="H17" authorId="0" shapeId="0" xr:uid="{D7516DBE-1F03-4739-ADE6-F3D1D28D7093}">
      <text>
        <r>
          <rPr>
            <sz val="9"/>
            <color indexed="81"/>
            <rFont val="Segoe UI"/>
            <family val="2"/>
          </rPr>
          <t xml:space="preserve">Geben Sie bitte die Ø monatlichen Arbeitgeber-Bruttokosten für eine/n Auszubildende/n im zweiten Lehrjahr ein. Die AG-Bruttokosten sind ca. 25 % höher als die Ausbildungsvergütungen. Für geförderte Auszubildende geben Sie bitte die AG-Bruttokosten ohne die Förderung an!
</t>
        </r>
      </text>
    </comment>
    <comment ref="I17" authorId="0" shapeId="0" xr:uid="{27155C8A-31E6-4630-81D8-6111A4FCE8E8}">
      <text>
        <r>
          <rPr>
            <sz val="9"/>
            <color indexed="81"/>
            <rFont val="Segoe UI"/>
            <family val="2"/>
          </rPr>
          <t>Bitte geben Sie die durchschnittlichen monatlichen Arbeitgeber-Bruttokosten einer examinierten Pflegefachkraft ohne Zusatzfunktion und/oder ohne Leitungsfunktion zum Zeitpunkt der Meldung bezogen auf eine Vollkraft an.</t>
        </r>
        <r>
          <rPr>
            <sz val="9"/>
            <color indexed="81"/>
            <rFont val="Segoe UI"/>
            <family val="2"/>
          </rPr>
          <t xml:space="preserve">
</t>
        </r>
      </text>
    </comment>
    <comment ref="J17" authorId="0" shapeId="0" xr:uid="{8857399B-035A-45C3-A295-06B509E29410}">
      <text>
        <r>
          <rPr>
            <sz val="9"/>
            <color indexed="81"/>
            <rFont val="Segoe UI"/>
            <family val="2"/>
          </rPr>
          <t>Die angerechneten Mehrkosten werden von den monatlichen Arbeitgeber-Bruttokosten im 2. Lehrjahr abgezogen.</t>
        </r>
        <r>
          <rPr>
            <sz val="9"/>
            <color indexed="81"/>
            <rFont val="Segoe UI"/>
            <family val="2"/>
          </rPr>
          <t xml:space="preserve">
</t>
        </r>
      </text>
    </comment>
    <comment ref="K17" authorId="0" shapeId="0" xr:uid="{A3B488A0-A1CE-4CF1-8516-0168DF415321}">
      <text>
        <r>
          <rPr>
            <b/>
            <sz val="9"/>
            <color indexed="81"/>
            <rFont val="Segoe UI"/>
            <family val="2"/>
          </rPr>
          <t>Berechnungsbeispiel Beginn 01.04.2022:</t>
        </r>
        <r>
          <rPr>
            <sz val="9"/>
            <color indexed="81"/>
            <rFont val="Segoe UI"/>
            <family val="2"/>
          </rPr>
          <t xml:space="preserve">
1. Ausbildungsjahr Arbeitgeber-Bruttokosten:
1.457,11 €
2. Ausbildungsjahr Arbeitgeber-Bruttokosten:
1.540,09 €
Arbeitgeber-Bruttokosten einer Pflegefachkraft 
(mit abgeschlossener Ausbildung):
3.500,00 €
Anrechnung im Verhältnis von 1 zu 9,5
(Pflegefachkraft zu Auszubildendem):
3.500,00 € / 9,5 = 368,42 €
Mehrkosten der Ausbildungsvergütung im Sinne des § 27 PflBG:
1.540,09  € - 368,42 € = 1.171,67 €
</t>
        </r>
        <r>
          <rPr>
            <b/>
            <sz val="9"/>
            <color indexed="81"/>
            <rFont val="Segoe UI"/>
            <family val="2"/>
          </rPr>
          <t>Berechnung Ausbildungskosten 2023:</t>
        </r>
        <r>
          <rPr>
            <sz val="9"/>
            <color indexed="81"/>
            <rFont val="Segoe UI"/>
            <family val="2"/>
          </rPr>
          <t xml:space="preserve">
1.457,11 € * 3 Monate = 4.371,33 €
1.171,67 € * 9 Monate = 10.545,03 €
</t>
        </r>
        <r>
          <rPr>
            <b/>
            <sz val="9"/>
            <color indexed="81"/>
            <rFont val="Segoe UI"/>
            <family val="2"/>
          </rPr>
          <t>Gesamt: 4.371,33 € + 10.545,03 € = 14.916,36 €</t>
        </r>
        <r>
          <rPr>
            <sz val="9"/>
            <color indexed="81"/>
            <rFont val="Segoe UI"/>
            <family val="2"/>
          </rPr>
          <t xml:space="preserve">
</t>
        </r>
      </text>
    </comment>
    <comment ref="L17" authorId="1" shapeId="0" xr:uid="{A2A7FE2D-1D72-485B-B5B6-B17EC01A65AF}">
      <text>
        <r>
          <rPr>
            <b/>
            <sz val="9"/>
            <color indexed="81"/>
            <rFont val="Segoe UI"/>
            <charset val="1"/>
          </rPr>
          <t xml:space="preserve">Berechnungsbeispiel Beginn 01.04.2022:
</t>
        </r>
        <r>
          <rPr>
            <sz val="9"/>
            <color indexed="81"/>
            <rFont val="Segoe UI"/>
            <family val="2"/>
          </rPr>
          <t xml:space="preserve">
1. Ausbildungsjahr Arbeitgeber-Bruttokosten:
1.457,11 €
2. Ausbildungsjahr Arbeitgeber-Bruttokosten:
1.540,09 €
Arbeitgeber-Bruttokosten einer Pflegefachkraft 
(mit abgeschlossener Ausbildung):
3.500,00 €
Anrechnung im Verhältnis von 1 zu 9,5
(Pflegefachkraft zu Auszubildendem):
3.500,00 € / 9,5 = 368,42 €
Mehrkosten der Ausbildungsvergütung im Sinne des § 27 PflBG:
1.540,09  € - 368,42 € = 1.171,67 €
</t>
        </r>
        <r>
          <rPr>
            <b/>
            <sz val="9"/>
            <color indexed="81"/>
            <rFont val="Segoe UI"/>
            <charset val="1"/>
          </rPr>
          <t xml:space="preserve">
Berechnung Ausbildungskosten 2023 inkl. Pauschale:
(</t>
        </r>
        <r>
          <rPr>
            <sz val="9"/>
            <color indexed="81"/>
            <rFont val="Segoe UI"/>
            <family val="2"/>
          </rPr>
          <t xml:space="preserve">1.457,11 € + 713,61 €)  * 3 Monate = 6.512,16 €
(1.171,67 € + 713,61 €) * 9 Monate = 16.967,52 €
</t>
        </r>
        <r>
          <rPr>
            <b/>
            <sz val="9"/>
            <color indexed="81"/>
            <rFont val="Segoe UI"/>
            <charset val="1"/>
          </rPr>
          <t xml:space="preserve">
Gesamt: 6.512,16 € + 16.967,52 € = 23.479,68 €</t>
        </r>
        <r>
          <rPr>
            <sz val="9"/>
            <color indexed="81"/>
            <rFont val="Segoe UI"/>
            <charset val="1"/>
          </rPr>
          <t xml:space="preserve">
</t>
        </r>
      </text>
    </comment>
    <comment ref="A27" authorId="0" shapeId="0" xr:uid="{B3DA5CBA-C0D4-4558-871B-7B3431E4534E}">
      <text>
        <r>
          <rPr>
            <sz val="9"/>
            <color indexed="81"/>
            <rFont val="Segoe UI"/>
            <family val="2"/>
          </rPr>
          <t xml:space="preserve">Bitte geben Sie den Ausbildungsbeginn im Jahr 2021 ein. Bitte geben Sie keinen untermonatigen Beginn ein. Auszubildende, die bspw. am 25.04.2021 eine Ausbildung begonnen haben, sind für den 01.04.2021 zu melden.
</t>
        </r>
      </text>
    </comment>
    <comment ref="B27" authorId="0" shapeId="0" xr:uid="{758EBD7B-4ECB-4D44-B50B-5E9AB61A198E}">
      <text>
        <r>
          <rPr>
            <sz val="9"/>
            <color indexed="81"/>
            <rFont val="Segoe UI"/>
            <family val="2"/>
          </rPr>
          <t xml:space="preserve">Die Anzahl der Ausbildungsmonate wird automatisch berechnet.
</t>
        </r>
      </text>
    </comment>
    <comment ref="C27" authorId="0" shapeId="0" xr:uid="{BC4E3FE2-CE89-4C71-A99F-6F26673B5357}">
      <text>
        <r>
          <rPr>
            <sz val="9"/>
            <color indexed="81"/>
            <rFont val="Segoe UI"/>
            <family val="2"/>
          </rPr>
          <t>Die Anzahl der Ausbildungsmonate wird automatisch berechnet.</t>
        </r>
      </text>
    </comment>
    <comment ref="D27" authorId="0" shapeId="0" xr:uid="{3D8BF00B-9DE5-4EC7-9B37-1FE501554811}">
      <text>
        <r>
          <rPr>
            <sz val="9"/>
            <color indexed="81"/>
            <rFont val="Segoe UI"/>
            <family val="2"/>
          </rPr>
          <t>Geben Sie bitte die Anzahl der Auszubildenden ein, die zum genannten Ausbildungsbeginn eingestellt wurden.</t>
        </r>
      </text>
    </comment>
    <comment ref="E27" authorId="0" shapeId="0" xr:uid="{2EEC7DFC-8FA4-4DC7-80F5-CF1D3B464CF6}">
      <text>
        <r>
          <rPr>
            <sz val="9"/>
            <color indexed="81"/>
            <rFont val="Segoe UI"/>
            <family val="2"/>
          </rPr>
          <t>Geben Sie bitte die
Ø Ausbildungsvergütung für eine/n Auszubildende/n pro Monat im zweiten Lehrjahr ein.</t>
        </r>
        <r>
          <rPr>
            <sz val="9"/>
            <color indexed="81"/>
            <rFont val="Segoe UI"/>
            <family val="2"/>
          </rPr>
          <t xml:space="preserve">
</t>
        </r>
      </text>
    </comment>
    <comment ref="F27" authorId="0" shapeId="0" xr:uid="{E7C8B28F-8FB1-4361-86ED-DA503A8A2354}">
      <text>
        <r>
          <rPr>
            <sz val="9"/>
            <color indexed="81"/>
            <rFont val="Segoe UI"/>
            <family val="2"/>
          </rPr>
          <t>Geben Sie bitte die Ø monatlichen Arbeitgeber-Bruttokosten für eine/n Auszubildende/n im zweiten Lehrjahr ein. Die AG-Bruttokosten sind ca. 25 % höher als die Ausbildungsvergütungen. Für geförderte Auszubildende geben Sie bitte die AG-Bruttokosten ohne die Förderung an!</t>
        </r>
        <r>
          <rPr>
            <b/>
            <sz val="9"/>
            <color indexed="81"/>
            <rFont val="Segoe UI"/>
            <family val="2"/>
          </rPr>
          <t xml:space="preserve">
</t>
        </r>
        <r>
          <rPr>
            <sz val="9"/>
            <color indexed="81"/>
            <rFont val="Segoe UI"/>
            <family val="2"/>
          </rPr>
          <t xml:space="preserve">
</t>
        </r>
      </text>
    </comment>
    <comment ref="G27" authorId="0" shapeId="0" xr:uid="{F264296E-79CB-47EC-B17D-5397CE301E68}">
      <text>
        <r>
          <rPr>
            <sz val="9"/>
            <color indexed="81"/>
            <rFont val="Segoe UI"/>
            <family val="2"/>
          </rPr>
          <t xml:space="preserve">Geben Sie bitte die
Ø Ausbildungsvergütung für eine/n Auszubildende/n pro Monat im dritten Lehrjahr ein.
</t>
        </r>
      </text>
    </comment>
    <comment ref="H27" authorId="0" shapeId="0" xr:uid="{8AFE8E20-9561-4828-82EC-E7AC52B1BFA6}">
      <text>
        <r>
          <rPr>
            <sz val="9"/>
            <color indexed="81"/>
            <rFont val="Segoe UI"/>
            <family val="2"/>
          </rPr>
          <t xml:space="preserve">Geben Sie bitte die Ø monatlichen Arbeitgeber-Bruttokosten für eine/n Auszubildende/n im dritten Lehrjahr ein. Die AG-Bruttokosten sind ca. 25 % höher als die Ausbildungsvergütungen. Für geförderte Auszubildende geben Sie bitte die AG-Bruttokosten ohne die Förderung an!
</t>
        </r>
      </text>
    </comment>
    <comment ref="I27" authorId="0" shapeId="0" xr:uid="{46CB3073-6071-463F-9E12-DE0CE850CC8B}">
      <text>
        <r>
          <rPr>
            <sz val="9"/>
            <color indexed="81"/>
            <rFont val="Segoe UI"/>
            <family val="2"/>
          </rPr>
          <t>Bitte geben Sie die durchschnittlichen monatlichen Arbeitgeber-Bruttokosten einer examinierten Pflegefachkraft ohne Zusatzfunktion und/oder ohne Leitungsfunktion zum Zeitpunkt der Meldung bezogen auf eine Vollkraft an.</t>
        </r>
        <r>
          <rPr>
            <sz val="9"/>
            <color indexed="81"/>
            <rFont val="Segoe UI"/>
            <family val="2"/>
          </rPr>
          <t xml:space="preserve">
</t>
        </r>
      </text>
    </comment>
    <comment ref="J27" authorId="0" shapeId="0" xr:uid="{A7085EBA-B917-4E8F-A6CC-CDD77B719892}">
      <text>
        <r>
          <rPr>
            <sz val="9"/>
            <color indexed="81"/>
            <rFont val="Segoe UI"/>
            <family val="2"/>
          </rPr>
          <t>Die angerechneten Mehrkosten werden von den monatlichen Arbeitgeber-Bruttokosten im 2. Lehrjahr abgezogen.</t>
        </r>
        <r>
          <rPr>
            <sz val="9"/>
            <color indexed="81"/>
            <rFont val="Segoe UI"/>
            <family val="2"/>
          </rPr>
          <t xml:space="preserve">
</t>
        </r>
      </text>
    </comment>
    <comment ref="K27" authorId="0" shapeId="0" xr:uid="{335C05CD-8612-4618-8B28-C3CA9F197384}">
      <text>
        <r>
          <rPr>
            <sz val="9"/>
            <color indexed="81"/>
            <rFont val="Segoe UI"/>
            <family val="2"/>
          </rPr>
          <t xml:space="preserve">Die angerechneten Mehrkosten werden von den monatlichen Arbeitgeber-Bruttokosten im 3. Lehrjahr abgezogen.
</t>
        </r>
      </text>
    </comment>
    <comment ref="L27" authorId="0" shapeId="0" xr:uid="{8AB464BE-25A2-4E4F-8C24-D817884F747F}">
      <text>
        <r>
          <rPr>
            <b/>
            <sz val="9"/>
            <color indexed="81"/>
            <rFont val="Segoe UI"/>
            <family val="2"/>
          </rPr>
          <t>Berechnungsbeispiel Beginn 01.04.2021:</t>
        </r>
        <r>
          <rPr>
            <sz val="9"/>
            <color indexed="81"/>
            <rFont val="Segoe UI"/>
            <family val="2"/>
          </rPr>
          <t xml:space="preserve">
2. Ausbildungsjahr Arbeitgeber-Bruttokosten:
1.540,09 €
3. Ausbildungsjahr Arbeitgeber-Bruttokosten:
1.660,48 €
Arbeitgeber-Bruttokosten einer Pflegefachkraft 
(mit abgeschlossener Ausbildung):
3.500,00 €
Anrechnung im Verhältnis von 1 zu 9,5
(Pflegefachkraft zu Auszubildendem):
3.500,00 € / 9,5 = 368,42 €
</t>
        </r>
        <r>
          <rPr>
            <b/>
            <sz val="9"/>
            <color indexed="81"/>
            <rFont val="Segoe UI"/>
            <family val="2"/>
          </rPr>
          <t>Mehrkosten der Ausbildungsvergütung im Sinne des § 27 PflBG:</t>
        </r>
        <r>
          <rPr>
            <sz val="9"/>
            <color indexed="81"/>
            <rFont val="Segoe UI"/>
            <family val="2"/>
          </rPr>
          <t xml:space="preserve">
2. Lehrjahr: 1.540,09  € - 368,42 € = 1.171,67 €
3. Lehrjahr: 1.660,48 € - 368,42 € = 1.292,06 €
Berechnung Ausbildungskosten 2023:
2. Lehrjahr: 1.171,67 €  * 3 Monate = 3.515,01 €
3. Lehrjahr: 1.292,06 €  * 9 Monate = 11.628,54 €
</t>
        </r>
        <r>
          <rPr>
            <b/>
            <sz val="9"/>
            <color indexed="81"/>
            <rFont val="Segoe UI"/>
            <family val="2"/>
          </rPr>
          <t>Gesamt: 3.515,01 € + 11.628,54 € = 15.143,55 €</t>
        </r>
        <r>
          <rPr>
            <sz val="9"/>
            <color indexed="81"/>
            <rFont val="Segoe UI"/>
            <family val="2"/>
          </rPr>
          <t xml:space="preserve">
</t>
        </r>
      </text>
    </comment>
    <comment ref="M27" authorId="1" shapeId="0" xr:uid="{DD606EB5-E490-4D2B-BB8D-0A08602EF71E}">
      <text>
        <r>
          <rPr>
            <b/>
            <sz val="9"/>
            <color indexed="81"/>
            <rFont val="Segoe UI"/>
            <family val="2"/>
          </rPr>
          <t>Berechnungsbeispiel Beginn 01.04.2021:</t>
        </r>
        <r>
          <rPr>
            <sz val="9"/>
            <color indexed="81"/>
            <rFont val="Segoe UI"/>
            <family val="2"/>
          </rPr>
          <t xml:space="preserve">
2. Ausbildungsjahr Arbeitgeber-Bruttokosten:
1.540,09 €
3. Ausbildungsjahr Arbeitgeber-Bruttokosten:
1.660,48 €
Arbeitgeber-Bruttokosten einer Pflegefachkraft 
(mit abgeschlossener Ausbildung):
3.500,00 €
Anrechnung im Verhältnis von 1 zu 9,5
(Pflegefachkraft zu Auszubildendem):
3.500,00 € / 9,5 = 368,42 €
Mehrkosten der Ausbildungsvergütung im Sinne des § 27 PflBG:
2. Lehrjahr: 1.540,09  € - 368,42 € = 1.171,67 €
3. Lehrjahr: 1.660,48 € - 368,42 € = 1.292,06 €
</t>
        </r>
        <r>
          <rPr>
            <b/>
            <sz val="9"/>
            <color indexed="81"/>
            <rFont val="Segoe UI"/>
            <family val="2"/>
          </rPr>
          <t>Berechnung Ausbildungskosten 2023:</t>
        </r>
        <r>
          <rPr>
            <sz val="9"/>
            <color indexed="81"/>
            <rFont val="Segoe UI"/>
            <family val="2"/>
          </rPr>
          <t xml:space="preserve">
2. Lehrjahr: (1.171,67 € + 713,61 €)  * 3 Monate = 5.655,84 €
3. Lehrjahr: (1.292,06 € + 713,61 €)  * 9 Monate = 18.051,03 €
</t>
        </r>
        <r>
          <rPr>
            <b/>
            <sz val="9"/>
            <color indexed="81"/>
            <rFont val="Segoe UI"/>
            <family val="2"/>
          </rPr>
          <t>Gesamt: 5.655,84 € + 18.051,03 € = 23.706,87 €</t>
        </r>
        <r>
          <rPr>
            <sz val="9"/>
            <color indexed="81"/>
            <rFont val="Segoe UI"/>
            <family val="2"/>
          </rPr>
          <t xml:space="preserve">
</t>
        </r>
      </text>
    </comment>
    <comment ref="A37" authorId="0" shapeId="0" xr:uid="{29CC6FBA-0376-4421-98E1-1ACEEFA5285E}">
      <text>
        <r>
          <rPr>
            <sz val="9"/>
            <color indexed="81"/>
            <rFont val="Segoe UI"/>
            <family val="2"/>
          </rPr>
          <t xml:space="preserve">Bitte geben Sie den Ausbildungsbeginn im Jahr 2020 ein. Bitte geben Sie keinen untermonatigen Beginn ein. Auszubildende, die bspw. am 25.04.2020 eine Ausbildung begonnen haben, sind für den 01.04.2020 zu melden.
</t>
        </r>
      </text>
    </comment>
    <comment ref="B37" authorId="0" shapeId="0" xr:uid="{0E167F95-F55F-4B04-85D4-A364095044DD}">
      <text>
        <r>
          <rPr>
            <sz val="9"/>
            <color indexed="81"/>
            <rFont val="Segoe UI"/>
            <family val="2"/>
          </rPr>
          <t xml:space="preserve">Die Anzahl der Ausbildungsmonate wird automatisch berechnet.
</t>
        </r>
      </text>
    </comment>
    <comment ref="C37" authorId="0" shapeId="0" xr:uid="{C3F6D549-1871-4ADF-9019-5FF1690DC391}">
      <text>
        <r>
          <rPr>
            <sz val="9"/>
            <color indexed="81"/>
            <rFont val="Segoe UI"/>
            <family val="2"/>
          </rPr>
          <t xml:space="preserve">Geben Sie bitte die Anzahl der Auszubildenden ein, die zum geplanten Ausbildungsbeginn eingestellt werden sollen.
</t>
        </r>
      </text>
    </comment>
    <comment ref="D37" authorId="0" shapeId="0" xr:uid="{5E17BDA3-D2EB-4CDB-BBC3-972D7801A325}">
      <text>
        <r>
          <rPr>
            <sz val="9"/>
            <color indexed="81"/>
            <rFont val="Segoe UI"/>
            <family val="2"/>
          </rPr>
          <t xml:space="preserve">Geben Sie bitte die
Ø Ausbildungsvergütung für eine/n Auszubildende/n pro Monat ein.
</t>
        </r>
      </text>
    </comment>
    <comment ref="E37" authorId="0" shapeId="0" xr:uid="{7771821D-467F-4F28-8749-4A6AED842754}">
      <text>
        <r>
          <rPr>
            <sz val="9"/>
            <color indexed="81"/>
            <rFont val="Segoe UI"/>
            <family val="2"/>
          </rPr>
          <t xml:space="preserve">Geben Sie bitte die Ø monatlichen Arbeitgeber-Bruttokosten für eine/n Auszubildende/n ein. Die AG-Bruttokosten sind ca. 25 % höher als die Ausbildungsvergütungen. Für geförderte Auszubildende geben Sie bitte die AG-Bruttokosten ohne die Förderung an!
</t>
        </r>
      </text>
    </comment>
    <comment ref="F37" authorId="0" shapeId="0" xr:uid="{BF2EC32E-785C-487F-9676-7616517FBB7B}">
      <text>
        <r>
          <rPr>
            <sz val="9"/>
            <color indexed="81"/>
            <rFont val="Segoe UI"/>
            <family val="2"/>
          </rPr>
          <t>Bitte geben Sie die durchschnittlichen monatlichen Arbeitgeber-Bruttokosten einer examinierten Pflegefachkraft ohne Zusatzfunktion und/oder ohne Leitungsfunktion zum Zeitpunkt der Meldung bezogen auf eine Vollkraft an.</t>
        </r>
        <r>
          <rPr>
            <sz val="9"/>
            <color indexed="81"/>
            <rFont val="Segoe UI"/>
            <family val="2"/>
          </rPr>
          <t xml:space="preserve">
</t>
        </r>
      </text>
    </comment>
    <comment ref="G37" authorId="0" shapeId="0" xr:uid="{F866CB11-9706-423F-80E8-37B1DC37DB50}">
      <text>
        <r>
          <rPr>
            <sz val="9"/>
            <color indexed="81"/>
            <rFont val="Segoe UI"/>
            <family val="2"/>
          </rPr>
          <t xml:space="preserve">Die angerechneten Mehrkosten werden von den monatlichen Arbeitgeber-Bruttokosten im 3. Lehrjahr abgezogen.
</t>
        </r>
      </text>
    </comment>
    <comment ref="H37" authorId="0" shapeId="0" xr:uid="{F021F7BB-CD02-4795-852F-338AD1EEEAFD}">
      <text>
        <r>
          <rPr>
            <b/>
            <sz val="9"/>
            <color indexed="81"/>
            <rFont val="Segoe UI"/>
            <family val="2"/>
          </rPr>
          <t>Berechnungsbeispiel Beginn 01.04.2020:</t>
        </r>
        <r>
          <rPr>
            <sz val="9"/>
            <color indexed="81"/>
            <rFont val="Segoe UI"/>
            <family val="2"/>
          </rPr>
          <t xml:space="preserve">
3. Ausbildungsjahr Arbeitgeber-Bruttokosten:
1.660,48 €
Arbeitgeber-Bruttokosten einer Pflegefachkraft 
(mit abgeschlossener Ausbildung):
3.500,00 €
Anrechnung im Verhältnis von 1 zu 9,5
(Pflegefachkraft zu Auszubildendem):
3.500,00 € / 9,5 = 368,42 €
Mehrkosten der Ausbildungsvergütung im Sinne des § 27 PflBG:
3. Lehrjahr: 1.660,48 € - 368,42 € = 1.292,06 €
Berechnung Ausbildungskosten 2023:
3. Lehrjahr: 1.292,06 €  * 3 Monate = 3.876,18 €
</t>
        </r>
      </text>
    </comment>
    <comment ref="I37" authorId="1" shapeId="0" xr:uid="{D5E2F73C-2B3A-4ED2-946F-84233D43DD3C}">
      <text>
        <r>
          <rPr>
            <b/>
            <sz val="9"/>
            <color indexed="81"/>
            <rFont val="Segoe UI"/>
            <family val="2"/>
          </rPr>
          <t>Berechnungsbeispiel Beginn 01.04.2020:</t>
        </r>
        <r>
          <rPr>
            <sz val="9"/>
            <color indexed="81"/>
            <rFont val="Segoe UI"/>
            <family val="2"/>
          </rPr>
          <t xml:space="preserve">
3. Ausbildungsjahr Arbeitgeber-Bruttokosten:
1.660,48 €
Arbeitgeber-Bruttokosten einer Pflegefachkraft 
(mit abgeschlossener Ausbildung):
3.500,00 €
Anrechnung im Verhältnis von 1 zu 9,5
(Pflegefachkraft zu Auszubildendem):
3.500,00 € / 9,5 = 368,42 €
Mehrkosten der Ausbildungsvergütung im Sinne des § 27 PflBG:
3. Lehrjahr: 1.660,48 € - 368,42 € = 1.292,06 €
Berechnung Ausbildungskosten 2023:
3. Lehrjahr: (1.292,06 € + 713,61 €)  * 3 Monate = 6.017,01 €</t>
        </r>
      </text>
    </comment>
  </commentList>
</comments>
</file>

<file path=xl/sharedStrings.xml><?xml version="1.0" encoding="utf-8"?>
<sst xmlns="http://schemas.openxmlformats.org/spreadsheetml/2006/main" count="255" uniqueCount="185">
  <si>
    <t>Statistisches Landesamt Bremen</t>
  </si>
  <si>
    <t>An der Weide 14-16</t>
  </si>
  <si>
    <t>28195 Bremen</t>
  </si>
  <si>
    <t>IK</t>
  </si>
  <si>
    <t>Art der Trägerschaft</t>
  </si>
  <si>
    <t xml:space="preserve">privat </t>
  </si>
  <si>
    <t>frei gemeinnützig</t>
  </si>
  <si>
    <t>GbR</t>
  </si>
  <si>
    <t>GmbH</t>
  </si>
  <si>
    <t>gGmbH</t>
  </si>
  <si>
    <t>Auswahl Besitzverhältnisse</t>
  </si>
  <si>
    <t>100%ige,unmittelbare öffentliche Beteiligung</t>
  </si>
  <si>
    <t>mehrheitliche unmittelbare öffentliche Beteiligung(&gt;50%)</t>
  </si>
  <si>
    <t>ohne unmittelbare öffentliche Beteiligung (&lt;25%)</t>
  </si>
  <si>
    <t>ohne unmittelbare öffentliche Beteiligung (&gt;=25%)</t>
  </si>
  <si>
    <t>Auswahl Rechtsformen</t>
  </si>
  <si>
    <t>Anstalt des öffentlichen Rechts</t>
  </si>
  <si>
    <t>Einzelfirma</t>
  </si>
  <si>
    <t>Genossenschaft</t>
  </si>
  <si>
    <t>GmbH &amp; Co.KG</t>
  </si>
  <si>
    <t>Juristische Person der öffentlichen Rechts</t>
  </si>
  <si>
    <t>KG - Kommanditgesellschaft</t>
  </si>
  <si>
    <t>KGaA - Kommanditgesellschaft auf Aktien</t>
  </si>
  <si>
    <t>Körperschaft des öffentlichen Rechts</t>
  </si>
  <si>
    <t>nicht rechtsfähiger Verein</t>
  </si>
  <si>
    <t>UG - Unternehmergesellschaft</t>
  </si>
  <si>
    <t>OHG - offene Handelsgesellschaft</t>
  </si>
  <si>
    <t>Partnerschaftsgesellschaft</t>
  </si>
  <si>
    <t>Stiftung des öffentlichen Rechts</t>
  </si>
  <si>
    <t>Stiftung des privaten Rechts</t>
  </si>
  <si>
    <t>Verein e.V. - eingetragener Verein</t>
  </si>
  <si>
    <t>Sonstige</t>
  </si>
  <si>
    <t>öffentlich</t>
  </si>
  <si>
    <t>Tarfivertrag</t>
  </si>
  <si>
    <t xml:space="preserve">ja </t>
  </si>
  <si>
    <t>nein</t>
  </si>
  <si>
    <t>Art des Abschlusses</t>
  </si>
  <si>
    <t>Ausbildungsumfang</t>
  </si>
  <si>
    <t>Vollzeit</t>
  </si>
  <si>
    <t>Teilzeit</t>
  </si>
  <si>
    <t>Geschlecht</t>
  </si>
  <si>
    <t>männlich</t>
  </si>
  <si>
    <t>weiblich</t>
  </si>
  <si>
    <t>divers</t>
  </si>
  <si>
    <t>kein Abschluss</t>
  </si>
  <si>
    <t>Altenpflegerin / Altenpfleger</t>
  </si>
  <si>
    <t>Gesundheits- und Kinderkrankenpflegerin / Gesundheits- und Kinderkrankenpfleger</t>
  </si>
  <si>
    <t>Pflegefachfrau / Pflegefachmann</t>
  </si>
  <si>
    <t>-Pflegeausbildungsfonds-</t>
  </si>
  <si>
    <t>- Pflegeausbildungsfonds –</t>
  </si>
  <si>
    <t>1. Angaben zum Träger und zur Einrichtung</t>
  </si>
  <si>
    <t>2. Erklärungen</t>
  </si>
  <si>
    <t>a) Wir versichern die Richtigkeit und Vollständigkeit der angegebenen Daten. Wir verpflichten uns, das Statistische Landesamt – Pflegeausbildungsfonds – unverzüglich zu informieren, wenn Änderungen der gemachten Angaben eintreten.</t>
  </si>
  <si>
    <t>c) Uns ist bekannt, dass das Statistische Landesamt das jeweilige Ausbildungsbudget gemäß § 30 Abs. 5 PflBG schätzen kann, wenn die gesetzlich vorgeschriebenen Angaben nicht oder nicht vollständig innerhalb der vorgegebenen Fristen mitgeteilt werden. Dies gilt auch, wenn weitere Angaben und Unterlagen vom Statistischen Landesamt nachgefordert wurden.</t>
  </si>
  <si>
    <r>
      <t xml:space="preserve">Name des Unterzeichnenden 
</t>
    </r>
    <r>
      <rPr>
        <i/>
        <sz val="9"/>
        <color theme="1"/>
        <rFont val="Arial"/>
        <family val="2"/>
      </rPr>
      <t>(in Druckbuchstaben)</t>
    </r>
  </si>
  <si>
    <t>Ort, Datum</t>
  </si>
  <si>
    <t>Unterschrift / Firmenstempel</t>
  </si>
  <si>
    <t>b) Uns ist bekannt, dass das Statistische Landesamt berechtigt ist, weitere Angaben und Unterlagen anzufordern, soweit diese für die Festsetzung des jeweiligen Ausbildungsbudgets erforderlich sind.</t>
  </si>
  <si>
    <t>Anzahl Auszubildende</t>
  </si>
  <si>
    <t>Einverständniserklärung</t>
  </si>
  <si>
    <t xml:space="preserve">123 456 789 </t>
  </si>
  <si>
    <t>(1) Stammdaten</t>
  </si>
  <si>
    <t>Beschreibung</t>
  </si>
  <si>
    <t>Ausfüllbeispiel</t>
  </si>
  <si>
    <t xml:space="preserve">Name </t>
  </si>
  <si>
    <t>Musterkrankenhaus GmbH &amp; Co. KG</t>
  </si>
  <si>
    <t>Straße, Hausnr.</t>
  </si>
  <si>
    <t xml:space="preserve">Betriebssitz des Krankenhauses </t>
  </si>
  <si>
    <t>Krankenhausstr. 1</t>
  </si>
  <si>
    <t>PLZ, Ort</t>
  </si>
  <si>
    <t>5-stellige Postleitzahl / Postleitzahl der Postfachadresse, Ort des Krankenhauses</t>
  </si>
  <si>
    <t>28195 Krankenhausort</t>
  </si>
  <si>
    <t>Allgemeine Angaben zum Träger</t>
  </si>
  <si>
    <t>Musterträger KG</t>
  </si>
  <si>
    <t>Betriebssitz des Trägers</t>
  </si>
  <si>
    <t>Musterstr. 175</t>
  </si>
  <si>
    <t>5-stellige Postleitzahl / Postleitzahl der Postfachadresse, Ort des Trägers</t>
  </si>
  <si>
    <t>28195 Trägerort</t>
  </si>
  <si>
    <t>Telefon/-fax</t>
  </si>
  <si>
    <t>Durchwahl der Ansprechperson bei Rückfragen bzw. Fax-Nr. für die Zusendung von Bescheiden</t>
  </si>
  <si>
    <t>0421/123456</t>
  </si>
  <si>
    <t>E-Mail</t>
  </si>
  <si>
    <r>
      <t xml:space="preserve">E-Mail für die zukünftige elektronische Zusendung von Unterlagen
(z. B. Erhebungsbögen), mit einer </t>
    </r>
    <r>
      <rPr>
        <b/>
        <u/>
        <sz val="11"/>
        <color theme="1"/>
        <rFont val="Arial"/>
        <family val="2"/>
      </rPr>
      <t>personalisierten</t>
    </r>
    <r>
      <rPr>
        <sz val="11"/>
        <color theme="1"/>
        <rFont val="Arial"/>
        <family val="2"/>
      </rPr>
      <t xml:space="preserve"> E-Mail-Adresse </t>
    </r>
  </si>
  <si>
    <t>Erika.Muster@traeger.de 
(nicht: info@traeger.de)</t>
  </si>
  <si>
    <t>Bankverbindung</t>
  </si>
  <si>
    <t>Kontoinhaber</t>
  </si>
  <si>
    <t>IBAN</t>
  </si>
  <si>
    <t>DE 12 1234 1234 1234 1234 10</t>
  </si>
  <si>
    <t>Kreditinstitut</t>
  </si>
  <si>
    <t>Name des kontoführenden Kreditinstituts</t>
  </si>
  <si>
    <t>Beispielbank Krankenhausort</t>
  </si>
  <si>
    <t>(3) Einverständniserklärung</t>
  </si>
  <si>
    <t>Pflegeausbildungsfonds</t>
  </si>
  <si>
    <t>Krankenhäuser</t>
  </si>
  <si>
    <t>Stammdaten</t>
  </si>
  <si>
    <t>IK (9-stellig)</t>
  </si>
  <si>
    <t>Name</t>
  </si>
  <si>
    <t>Rückfragen an: pflegeausbildungsfonds@statistik.bremen.de oder (0421) 361 - 98148</t>
  </si>
  <si>
    <t xml:space="preserve">- Pflegeausbildungsfonds - </t>
  </si>
  <si>
    <t>Institutionskennzeichen (IK):</t>
  </si>
  <si>
    <t>Tragen Sie hier den vollständigen Namen des Krankenhauses ein.</t>
  </si>
  <si>
    <t>Tragen Sie hier den vollständigen Namen des Trägers des Krankenhauses ein.</t>
  </si>
  <si>
    <r>
      <t>Bitte tragen Sie die IBAN (International Bank Account Number)</t>
    </r>
    <r>
      <rPr>
        <b/>
        <sz val="11"/>
        <color theme="1"/>
        <rFont val="Arial"/>
        <family val="2"/>
      </rPr>
      <t xml:space="preserve"> </t>
    </r>
    <r>
      <rPr>
        <sz val="11"/>
        <color theme="1"/>
        <rFont val="Arial"/>
        <family val="2"/>
      </rPr>
      <t>ein.</t>
    </r>
  </si>
  <si>
    <t>Tragen Sie den Namen des Kontoinhabers ein.</t>
  </si>
  <si>
    <t>Name des Trägers</t>
  </si>
  <si>
    <t>Anzahl
Auszubildende</t>
  </si>
  <si>
    <t>9-stelliges Institutionskennzeichen -  Identifikationsnummer der deutschen Sozialversicherung</t>
  </si>
  <si>
    <t>geplanter Ausbildungs-
beginn (Datum)</t>
  </si>
  <si>
    <t>Ø Ausbildungs-
vergütung
1. Lehrjahr</t>
  </si>
  <si>
    <t>Ø Arbeitgeber-Bruttokosten
1. Lehrjahr</t>
  </si>
  <si>
    <t>auszufüllende Felder</t>
  </si>
  <si>
    <t>gesperrte Felder</t>
  </si>
  <si>
    <t>geplanter oder tatsächlicher Ausbildungs-
beginn (Datum)</t>
  </si>
  <si>
    <t>Ø Ausbildungs-
vergütung
2. Lehrjahr</t>
  </si>
  <si>
    <t>Ø Arbeitgeber-Bruttokosten
2. Lehrjahr</t>
  </si>
  <si>
    <t>Ø monatliche Arbeitgeber-
Bruttokosten einer
Pflegefachkraft</t>
  </si>
  <si>
    <t>Mehrkosten im Sinne des § 27 PflBG pro Monat</t>
  </si>
  <si>
    <t>Ausbildungs-
beginn (Datum)</t>
  </si>
  <si>
    <t>Ø Ausbildungs-
vergütung
3. Lehrjahr</t>
  </si>
  <si>
    <t>Ø Arbeitgeber-Bruttokosten
3. Lehrjahr</t>
  </si>
  <si>
    <t xml:space="preserve">Mehrkosten im Sinne des § 27 PflBG pro Monat </t>
  </si>
  <si>
    <t>Bemerkung</t>
  </si>
  <si>
    <t>Name der Person, die Rückfragen zum Erhebungsbogen beantworten kann</t>
  </si>
  <si>
    <t>Allgemeine Angaben zum Krankenhaus</t>
  </si>
  <si>
    <t>Name der Person, die Rückfragen zum Erhebungsbogen beantworten kann.</t>
  </si>
  <si>
    <t>Name der Person, die mündlich und schriftlich zur Auskunft berechtigt ist und Rückfragen beantworten kann.</t>
  </si>
  <si>
    <t>Frau Musteransprechpartnerin</t>
  </si>
  <si>
    <t>Name des Krankenhauses</t>
  </si>
  <si>
    <t>Anzahl
Ausbildungsmonate
1. Lehrjahr</t>
  </si>
  <si>
    <t>Anzahl
Ausbildungsmonate
2. Lehrjahr</t>
  </si>
  <si>
    <t>Anzahl
Ausbildungsmonate
3. Lehrjahr</t>
  </si>
  <si>
    <t>Bitte füllen Sie alle bläulich gefärbten Felder aus</t>
  </si>
  <si>
    <t>Bitte ausfüllen!</t>
  </si>
  <si>
    <t>Alle orange gefärbten Felder werden automatisch
ausgefüllt</t>
  </si>
  <si>
    <t>Gesperrt!</t>
  </si>
  <si>
    <t>Geplanter Ausbildungsbeginn</t>
  </si>
  <si>
    <t>Geben Sie bitte die Anzahl der Auszubildenden ein, die zum geplanten Ausbildungsbeginn eingestellt werden sollen.</t>
  </si>
  <si>
    <t>Ø Ausbildungsvergütung pro Monat je Auszubildendem</t>
  </si>
  <si>
    <t>Bitte geben Sie die Ø monatliche Ausbildungsvergütung für nur eine/n Auszubildende/n laut Ausbildungsvertrag an. Für geförderte Auszubildende geben Sie bitte die Ausbildungsvergütung lt. Ausbildungsvertrag an. Der von der Agentur für Arbeit geförderte Betrag wird nicht mitangegeben.</t>
  </si>
  <si>
    <t>Ø Arbeitgeber-Bruttokosten pro Monat je Auszubildendem</t>
  </si>
  <si>
    <t>Bitte geben Sie die Ø monatlichen Arbeitgeber-Bruttokosten je Auszubildendem an. Jahressonderzahlungen, Zeitzuschläge etc. sind anteilig pro Monat hinzuzurechnen. Die Arbeitgeber-Bruttokosten sind ca. 25 % höher als die Ausbildungsvergütungen.</t>
  </si>
  <si>
    <t>geplanter oder tatsächlicher Ausbildungsbeginn (Datum)</t>
  </si>
  <si>
    <t>Geben Sie bitte die Anzahl der Auszubildenden ein, die zum geplanten Ausbildungsbeginn eingestellt werden sollen oder eingestellt wurden.</t>
  </si>
  <si>
    <t>Werte aus dem 1. Ausbildungsjahr</t>
  </si>
  <si>
    <t>Bitte geben Sie die Ø monatliche Ausbildungsvergütung für nur eine/n Auszubildende/n im 1. Lehrjahr an. Für geförderte Auszubildende geben Sie bitte die Ausbildungsvergütung lt. Ausbildungsvertrag an. Der von der Agentur für Arbeit geförderte Betrag wird nicht mitangegeben.</t>
  </si>
  <si>
    <t>Bitte geben Sie die Ø monatlichen Arbeitgeber-Bruttokosten je Auszubildendem im 1. Lehrjahr an. Jahressonderzahlungen, Zeitzuschläge etc. sind anteilig pro Monat hinzuzurechnen. Die Arbeitgeber-Bruttokosten sind ca. 25 % höher als die Ausbildungsvergütungen.</t>
  </si>
  <si>
    <t>Werte aus dem 2. Ausbildungsjahr</t>
  </si>
  <si>
    <t>Bitte geben Sie die Ø monatliche Ausbildungsvergütung für nur eine/n Auszubildende/n im 2. Lehrjahr an. Für geförderte Auszubildende geben Sie bitte die Ausbildungsvergütung lt. Ausbildungsvertrag an. Der von der Agentur für Arbeit geförderte Betrag wird nicht mitangegeben.</t>
  </si>
  <si>
    <t>Bitte geben Sie die Ø monatlichen Arbeitgeber-Bruttokosten je Auszubildendem im 2. Lehrjahr an. Jahressonderzahlungen, Zeitzuschläge etc. sind anteilig pro Monat hinzuzurechnen. Die Arbeitgeber-Bruttokosten sind ca. 25 % höher als die Ausbildungsvergütungen.</t>
  </si>
  <si>
    <t>Ø monatliche Arbeitgeber-Bruttokosten einer
Pflegefachkraft</t>
  </si>
  <si>
    <t>Bitte geben Sie die durchschnittlichen monatlichen Arbeitgeber-Bruttokosten einer examinierten
Pflegefachkraft ohne Zusatzfunktion und/oder ohne Leitungsfunktion zum Zeitpunkt der Meldung bezogen auf eine Vollkraft an. Jahressonderzahlungen, Zeitzuschläge etc. sind anteilig pro Monat hinzuzurechnen.</t>
  </si>
  <si>
    <t>Ausbildungsbeginn (Datum)</t>
  </si>
  <si>
    <t>Bitte geben Sie den Ausbildungsbeginn im Jahr 2020 ein. Bitte geben Sie keinen untermonatigen
Beginn ein. Auszubildende, die bspw. am 25.04.2020 eine Ausbildung begonnen haben, sind für den 01.04.2020 zu melden.</t>
  </si>
  <si>
    <t>Geben Sie bitte die Anzahl der Auszubildenden ein, die zum genannten Ausbildungsbeginn eingestellt wurden.</t>
  </si>
  <si>
    <t>Werte aus dem 3. Lehrjahr</t>
  </si>
  <si>
    <t>Bitte geben Sie die Ø monatliche Ausbildungsvergütung für nur eine/n Auszubildende/n im 3. Lehrjahr an. Für geförderte Auszubildende geben Sie bitte die Ausbildungsvergütung lt. Ausbildungsvertrag an. Der von der Agentur für Arbeit geförderte Betrag wird nicht mitangegeben.</t>
  </si>
  <si>
    <t>Bitte geben Sie die Ø monatlichen Arbeitgeber-Bruttokosten je Auszubildendem im 3. Lehrjahr an. Jahressonderzahlungen, Zeitzuschläge etc. sind anteilig pro Monat hinzuzurechnen. Die Arbeitgeber-Bruttokosten sind ca. 25 % höher als die Ausbildungsvergütungen.</t>
  </si>
  <si>
    <t>Name des Krankenhauses:</t>
  </si>
  <si>
    <r>
      <t xml:space="preserve">Rücksendung bis </t>
    </r>
    <r>
      <rPr>
        <b/>
        <i/>
        <u/>
        <sz val="13"/>
        <color theme="1"/>
        <rFont val="Arial"/>
        <family val="2"/>
      </rPr>
      <t>15. Juni 2022</t>
    </r>
    <r>
      <rPr>
        <b/>
        <sz val="13"/>
        <color theme="1"/>
        <rFont val="Arial"/>
        <family val="2"/>
      </rPr>
      <t xml:space="preserve"> </t>
    </r>
    <r>
      <rPr>
        <sz val="11"/>
        <color theme="1"/>
        <rFont val="Arial"/>
        <family val="2"/>
      </rPr>
      <t>(</t>
    </r>
    <r>
      <rPr>
        <i/>
        <sz val="11"/>
        <color theme="1"/>
        <rFont val="Arial"/>
        <family val="2"/>
      </rPr>
      <t>Posteingang oder Eingang per E-Mail)</t>
    </r>
  </si>
  <si>
    <t>monatlicher Pauschalbetrag</t>
  </si>
  <si>
    <t>1. Ausbil-
dungsjahr</t>
  </si>
  <si>
    <t>Bitte tragen Sie Ihre geplanten Auszubildenden ein, die im Laufe des Jahres 2023 eine generalistische Pflegeausbildung beginnen werden.</t>
  </si>
  <si>
    <t>Anzahl 
Ausbildungsmonate</t>
  </si>
  <si>
    <t>Ausbildungskosten für das Jahr 2023</t>
  </si>
  <si>
    <t>Ausbildungskosten 2023 inkl. Pauschale</t>
  </si>
  <si>
    <t>2023 - 1. Lehrjahr</t>
  </si>
  <si>
    <t>2. Ausbil-
dungsjahr</t>
  </si>
  <si>
    <r>
      <t xml:space="preserve">Bitte tragen Sie Ihre Auszubildenden ein, die im Laufe des Jahres 2023 ins </t>
    </r>
    <r>
      <rPr>
        <u/>
        <sz val="16"/>
        <color theme="1"/>
        <rFont val="Calibri"/>
        <family val="2"/>
        <scheme val="minor"/>
      </rPr>
      <t>2. Lehrjahr</t>
    </r>
    <r>
      <rPr>
        <sz val="16"/>
        <color theme="1"/>
        <rFont val="Calibri"/>
        <family val="2"/>
        <scheme val="minor"/>
      </rPr>
      <t xml:space="preserve"> kommen werden. </t>
    </r>
  </si>
  <si>
    <t>2023 - 2. Lehrjahr</t>
  </si>
  <si>
    <t>2023 - noch 1. Lehrjahr</t>
  </si>
  <si>
    <t>3. Ausbil-
dungsjahr</t>
  </si>
  <si>
    <r>
      <t xml:space="preserve">Bitte tragen Sie Ihre Auszubildenden ein, die im Laufe des Jahres 2023 ins </t>
    </r>
    <r>
      <rPr>
        <u/>
        <sz val="16"/>
        <color theme="1"/>
        <rFont val="Calibri"/>
        <family val="2"/>
        <scheme val="minor"/>
      </rPr>
      <t>3. Lehrjahr</t>
    </r>
    <r>
      <rPr>
        <sz val="16"/>
        <color theme="1"/>
        <rFont val="Calibri"/>
        <family val="2"/>
        <scheme val="minor"/>
      </rPr>
      <t xml:space="preserve"> kommen werden.</t>
    </r>
  </si>
  <si>
    <t>2023 - 3. Lehrjahr</t>
  </si>
  <si>
    <t>2023 - noch 2. Lehrjahr</t>
  </si>
  <si>
    <t>Ausbildunsgende
2023</t>
  </si>
  <si>
    <t>Bitte tragen Sie Ihre Auszubildenden ein, die im Laufe des Jahres 2023 ihre Ausbildung beenden werden. (Ausbildungsbeginn in 2020)</t>
  </si>
  <si>
    <t>(2) Angaben Auszubildende</t>
  </si>
  <si>
    <t>1. Ausbildungsjahr 2023: Tragen Sie hier bitte Ihre geplanten Auszubildenden ein, die im Laufe des Jahres 2022 eine generalistische Pflegeausbildung beginnen werden</t>
  </si>
  <si>
    <t>Bitte geben Sie den geplanten Ausbildungsbeginn im Jahr 2023 ein. Achten Sie bitte darauf, dass Ihre Auszubildenden eine Ausbildung nur beginnen können, wenn gleichzeitig ein Ausbildungskurs in der Pflegeschule angeboten wird. Bitte geben Sie keinen untermonatigen Beginn ein.</t>
  </si>
  <si>
    <t>2. Ausbildungsjahr 2023: Tragen Sie hier bitte Ihre Auszubildenden ein, die im Laufe des Jahres 2023 ins 2. Lehrjahr kommen werden.</t>
  </si>
  <si>
    <t>Bitte geben Sie den tatsächlichen oder den geplanten Ausbildungsbeginn im Jahr 2022 ein. Bitte
geben Sie keinen untermonatigen Beginn ein. Auszubildende, die bspw. am 25.04.2022 eine Ausbildung begonnen haben, sind für den 01.04.2022 zu melden.</t>
  </si>
  <si>
    <t xml:space="preserve">3. Ausbildungsjahr 2023: Tragen Sie hier bitte Ihre Auszubildenden ein, die im Laufe des Jahres 2023 ins 3. Lehrjahr kommen werden. </t>
  </si>
  <si>
    <t>Bitte geben Sie den Ausbildungsbeginn im Jahr 2021 ein. Bitte geben Sie keinen untermonatigen
Beginn ein. Auszubildende, die bspw. am 25.04.2021 eine Ausbildung begonnen haben, sind für den 01.04.2021 zu melden.</t>
  </si>
  <si>
    <t>Ausbildungsende 2023: Tragen Sie hier bitte Ihre Auszubildenden ein, die im Laufe des Jahres 2023 ihre Ausbildung beenden werden.</t>
  </si>
  <si>
    <r>
      <t xml:space="preserve">Mit Ihrer Unterschrift bestätigen Sie die Richtigkeit der von Ihnen angegeben Daten.
</t>
    </r>
    <r>
      <rPr>
        <b/>
        <sz val="11"/>
        <color theme="1"/>
        <rFont val="Arial"/>
        <family val="2"/>
      </rPr>
      <t xml:space="preserve">Änderungen sind dem Statistischen Landesamt Bremen bitte </t>
    </r>
    <r>
      <rPr>
        <b/>
        <u/>
        <sz val="11"/>
        <color theme="1"/>
        <rFont val="Arial"/>
        <family val="2"/>
      </rPr>
      <t>umgehend</t>
    </r>
    <r>
      <rPr>
        <b/>
        <sz val="11"/>
        <color theme="1"/>
        <rFont val="Arial"/>
        <family val="2"/>
      </rPr>
      <t xml:space="preserve"> mitzuteilen. </t>
    </r>
    <r>
      <rPr>
        <sz val="11"/>
        <color theme="1"/>
        <rFont val="Arial"/>
        <family val="2"/>
      </rPr>
      <t xml:space="preserve">
Senden Sie das Dokument 
Möglichkeit 1: per E-Mail unterschrieben und eingescannt an pflegeausbildungsfonds@statistik.bremen.de. Sollten Sie Hilfe bei der Verschlüsselung des Dokuments benötigen, nehmen Sie bitte Kontakt mit uns auf.
Möglichkeit 2: per Fax an (0421) 496 - 98148
Möglichkeit 3: per Briefpost an das Statistische Landesamt Bremen, Pflegeausbildungsfonds, An der Weide 14-16, 28195 Bremen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</si>
</sst>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0.00\ &quot;€&quot;;[Red]\-#,##0.00\ &quot;€&quot;"/>
    <numFmt numFmtId="164" formatCode="000\ 000\ 000"/>
    <numFmt numFmtId="165" formatCode="#,##0.00\ &quot;€&quot;"/>
  </numFmts>
  <fonts count="35" x14ac:knownFonts="1">
    <font>
      <sz val="11"/>
      <color theme="1"/>
      <name val="Calibri"/>
      <family val="2"/>
      <scheme val="minor"/>
    </font>
    <font>
      <sz val="11"/>
      <color theme="1"/>
      <name val="Arial"/>
      <family val="2"/>
    </font>
    <font>
      <b/>
      <sz val="11"/>
      <color theme="1"/>
      <name val="Arial"/>
      <family val="2"/>
    </font>
    <font>
      <b/>
      <sz val="12"/>
      <color theme="1"/>
      <name val="Arial"/>
      <family val="2"/>
    </font>
    <font>
      <b/>
      <sz val="10"/>
      <color theme="1"/>
      <name val="Arial"/>
      <family val="2"/>
    </font>
    <font>
      <sz val="11"/>
      <color indexed="8"/>
      <name val="Calibri"/>
      <family val="2"/>
      <scheme val="minor"/>
    </font>
    <font>
      <i/>
      <sz val="9"/>
      <color indexed="8"/>
      <name val="Arial"/>
      <family val="2"/>
    </font>
    <font>
      <sz val="9"/>
      <color theme="1"/>
      <name val="Arial"/>
      <family val="2"/>
    </font>
    <font>
      <i/>
      <sz val="9"/>
      <color rgb="FF000000"/>
      <name val="Arial"/>
      <family val="2"/>
    </font>
    <font>
      <sz val="10"/>
      <color theme="1"/>
      <name val="Arial"/>
      <family val="2"/>
    </font>
    <font>
      <i/>
      <sz val="9"/>
      <color theme="1"/>
      <name val="Arial"/>
      <family val="2"/>
    </font>
    <font>
      <b/>
      <u/>
      <sz val="11"/>
      <color theme="1"/>
      <name val="Arial"/>
      <family val="2"/>
    </font>
    <font>
      <b/>
      <i/>
      <sz val="13"/>
      <color theme="1"/>
      <name val="Arial"/>
      <family val="2"/>
    </font>
    <font>
      <b/>
      <u/>
      <sz val="14"/>
      <color theme="1"/>
      <name val="Arial"/>
      <family val="2"/>
    </font>
    <font>
      <sz val="7"/>
      <color theme="1"/>
      <name val="Arial"/>
      <family val="2"/>
    </font>
    <font>
      <sz val="12"/>
      <color theme="1"/>
      <name val="Arial"/>
      <family val="2"/>
    </font>
    <font>
      <b/>
      <i/>
      <sz val="11"/>
      <color theme="1"/>
      <name val="Arial"/>
      <family val="2"/>
    </font>
    <font>
      <b/>
      <sz val="14"/>
      <color theme="1"/>
      <name val="Arial"/>
      <family val="2"/>
    </font>
    <font>
      <b/>
      <i/>
      <u/>
      <sz val="12"/>
      <color theme="1"/>
      <name val="Arial"/>
      <family val="2"/>
    </font>
    <font>
      <b/>
      <i/>
      <u/>
      <sz val="13"/>
      <color theme="1"/>
      <name val="Arial"/>
      <family val="2"/>
    </font>
    <font>
      <b/>
      <sz val="13"/>
      <color theme="1"/>
      <name val="Arial"/>
      <family val="2"/>
    </font>
    <font>
      <i/>
      <sz val="11"/>
      <color theme="1"/>
      <name val="Arial"/>
      <family val="2"/>
    </font>
    <font>
      <b/>
      <sz val="16"/>
      <color theme="1"/>
      <name val="Arial"/>
      <family val="2"/>
    </font>
    <font>
      <b/>
      <sz val="11"/>
      <color theme="1"/>
      <name val="Calibri"/>
      <family val="2"/>
      <scheme val="minor"/>
    </font>
    <font>
      <b/>
      <sz val="11"/>
      <name val="Calibri"/>
      <family val="2"/>
      <scheme val="minor"/>
    </font>
    <font>
      <sz val="14"/>
      <color theme="1"/>
      <name val="Calibri"/>
      <family val="2"/>
      <scheme val="minor"/>
    </font>
    <font>
      <sz val="16"/>
      <color theme="1"/>
      <name val="Calibri"/>
      <family val="2"/>
      <scheme val="minor"/>
    </font>
    <font>
      <sz val="11"/>
      <name val="Calibri"/>
      <family val="2"/>
      <scheme val="minor"/>
    </font>
    <font>
      <u/>
      <sz val="16"/>
      <color theme="1"/>
      <name val="Calibri"/>
      <family val="2"/>
      <scheme val="minor"/>
    </font>
    <font>
      <sz val="12"/>
      <color theme="1"/>
      <name val="Calibri"/>
      <family val="2"/>
      <scheme val="minor"/>
    </font>
    <font>
      <sz val="9"/>
      <color indexed="81"/>
      <name val="Segoe UI"/>
      <family val="2"/>
    </font>
    <font>
      <b/>
      <sz val="9"/>
      <color indexed="81"/>
      <name val="Segoe UI"/>
      <family val="2"/>
    </font>
    <font>
      <sz val="13"/>
      <color theme="1"/>
      <name val="Arial"/>
      <family val="2"/>
    </font>
    <font>
      <sz val="9"/>
      <color indexed="81"/>
      <name val="Segoe UI"/>
      <charset val="1"/>
    </font>
    <font>
      <b/>
      <sz val="9"/>
      <color indexed="81"/>
      <name val="Segoe UI"/>
      <charset val="1"/>
    </font>
  </fonts>
  <fills count="18">
    <fill>
      <patternFill patternType="none"/>
    </fill>
    <fill>
      <patternFill patternType="gray125"/>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34998626667073579"/>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FF00"/>
        <bgColor indexed="64"/>
      </patternFill>
    </fill>
  </fills>
  <borders count="30">
    <border>
      <left/>
      <right/>
      <top/>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right/>
      <top/>
      <bottom style="thick">
        <color theme="0" tint="-0.24994659260841701"/>
      </bottom>
      <diagonal/>
    </border>
    <border>
      <left/>
      <right style="thick">
        <color theme="0" tint="-0.24994659260841701"/>
      </right>
      <top style="thick">
        <color theme="0" tint="-0.24994659260841701"/>
      </top>
      <bottom style="thick">
        <color theme="0" tint="-0.24994659260841701"/>
      </bottom>
      <diagonal/>
    </border>
    <border>
      <left/>
      <right/>
      <top style="thick">
        <color theme="0" tint="-0.24994659260841701"/>
      </top>
      <bottom style="thick">
        <color theme="0" tint="-0.24994659260841701"/>
      </bottom>
      <diagonal/>
    </border>
    <border>
      <left style="thick">
        <color theme="0" tint="-0.24994659260841701"/>
      </left>
      <right style="thick">
        <color theme="0" tint="-0.24994659260841701"/>
      </right>
      <top style="thick">
        <color theme="0" tint="-0.24994659260841701"/>
      </top>
      <bottom style="thick">
        <color theme="0" tint="-0.24994659260841701"/>
      </bottom>
      <diagonal/>
    </border>
    <border>
      <left style="thick">
        <color theme="0" tint="-0.24994659260841701"/>
      </left>
      <right/>
      <top style="thick">
        <color theme="0" tint="-0.24994659260841701"/>
      </top>
      <bottom style="thick">
        <color theme="0" tint="-0.24994659260841701"/>
      </bottom>
      <diagonal/>
    </border>
    <border>
      <left style="thick">
        <color theme="0" tint="-0.24994659260841701"/>
      </left>
      <right/>
      <top style="thick">
        <color theme="0" tint="-0.24994659260841701"/>
      </top>
      <bottom/>
      <diagonal/>
    </border>
    <border>
      <left/>
      <right style="thick">
        <color theme="0" tint="-0.24994659260841701"/>
      </right>
      <top style="thick">
        <color theme="0" tint="-0.24994659260841701"/>
      </top>
      <bottom/>
      <diagonal/>
    </border>
    <border>
      <left style="thick">
        <color theme="0" tint="-0.24994659260841701"/>
      </left>
      <right/>
      <top/>
      <bottom style="thick">
        <color theme="0" tint="-0.24994659260841701"/>
      </bottom>
      <diagonal/>
    </border>
    <border>
      <left/>
      <right style="thick">
        <color theme="0" tint="-0.24994659260841701"/>
      </right>
      <top/>
      <bottom style="thick">
        <color theme="0" tint="-0.24994659260841701"/>
      </bottom>
      <diagonal/>
    </border>
    <border>
      <left/>
      <right/>
      <top style="thick">
        <color theme="0" tint="-0.24994659260841701"/>
      </top>
      <bottom/>
      <diagonal/>
    </border>
    <border>
      <left style="thick">
        <color theme="0" tint="-0.24994659260841701"/>
      </left>
      <right/>
      <top/>
      <bottom/>
      <diagonal/>
    </border>
    <border>
      <left/>
      <right style="thick">
        <color theme="0" tint="-0.24994659260841701"/>
      </right>
      <top/>
      <bottom/>
      <diagonal/>
    </border>
    <border>
      <left/>
      <right/>
      <top/>
      <bottom style="medium">
        <color theme="0" tint="-0.24994659260841701"/>
      </bottom>
      <diagonal/>
    </border>
    <border>
      <left/>
      <right style="medium">
        <color theme="0" tint="-0.34998626667073579"/>
      </right>
      <top/>
      <bottom style="medium">
        <color theme="0" tint="-0.24994659260841701"/>
      </bottom>
      <diagonal/>
    </border>
    <border>
      <left style="medium">
        <color theme="0" tint="-0.34998626667073579"/>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right style="thick">
        <color theme="0" tint="-0.24994659260841701"/>
      </right>
      <top style="medium">
        <color theme="0" tint="-0.24994659260841701"/>
      </top>
      <bottom style="medium">
        <color theme="0" tint="-0.24994659260841701"/>
      </bottom>
      <diagonal/>
    </border>
    <border>
      <left style="thick">
        <color theme="0" tint="-0.24994659260841701"/>
      </left>
      <right style="medium">
        <color theme="0" tint="-0.24994659260841701"/>
      </right>
      <top style="thick">
        <color theme="0" tint="-0.24994659260841701"/>
      </top>
      <bottom style="medium">
        <color theme="0" tint="-0.24994659260841701"/>
      </bottom>
      <diagonal/>
    </border>
    <border>
      <left style="medium">
        <color theme="0" tint="-0.24994659260841701"/>
      </left>
      <right style="medium">
        <color theme="0" tint="-0.24994659260841701"/>
      </right>
      <top style="thick">
        <color theme="0" tint="-0.24994659260841701"/>
      </top>
      <bottom style="medium">
        <color theme="0" tint="-0.24994659260841701"/>
      </bottom>
      <diagonal/>
    </border>
    <border>
      <left style="medium">
        <color theme="0" tint="-0.24994659260841701"/>
      </left>
      <right style="thick">
        <color theme="0" tint="-0.24994659260841701"/>
      </right>
      <top style="thick">
        <color theme="0" tint="-0.24994659260841701"/>
      </top>
      <bottom style="medium">
        <color theme="0" tint="-0.24994659260841701"/>
      </bottom>
      <diagonal/>
    </border>
    <border>
      <left style="thick">
        <color theme="0" tint="-0.24994659260841701"/>
      </left>
      <right/>
      <top style="medium">
        <color theme="0" tint="-0.24994659260841701"/>
      </top>
      <bottom style="medium">
        <color theme="0" tint="-0.24994659260841701"/>
      </bottom>
      <diagonal/>
    </border>
    <border>
      <left style="thick">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thick">
        <color theme="0" tint="-0.24994659260841701"/>
      </right>
      <top style="medium">
        <color theme="0" tint="-0.24994659260841701"/>
      </top>
      <bottom style="medium">
        <color theme="0" tint="-0.24994659260841701"/>
      </bottom>
      <diagonal/>
    </border>
    <border>
      <left style="thick">
        <color theme="0" tint="-0.24994659260841701"/>
      </left>
      <right style="thick">
        <color theme="1"/>
      </right>
      <top style="thick">
        <color theme="0" tint="-0.24994659260841701"/>
      </top>
      <bottom style="thick">
        <color theme="0" tint="-0.24994659260841701"/>
      </bottom>
      <diagonal/>
    </border>
    <border>
      <left style="thick">
        <color theme="0" tint="-0.24994659260841701"/>
      </left>
      <right style="thick">
        <color theme="0" tint="-0.24994659260841701"/>
      </right>
      <top/>
      <bottom/>
      <diagonal/>
    </border>
    <border>
      <left style="thick">
        <color theme="0" tint="-0.249977111117893"/>
      </left>
      <right style="thick">
        <color theme="0" tint="-0.249977111117893"/>
      </right>
      <top style="thick">
        <color theme="0" tint="-0.249977111117893"/>
      </top>
      <bottom style="thick">
        <color theme="0" tint="-0.249977111117893"/>
      </bottom>
      <diagonal/>
    </border>
  </borders>
  <cellStyleXfs count="2">
    <xf numFmtId="0" fontId="0" fillId="0" borderId="0"/>
    <xf numFmtId="0" fontId="5" fillId="0" borderId="0"/>
  </cellStyleXfs>
  <cellXfs count="182">
    <xf numFmtId="0" fontId="0" fillId="0" borderId="0" xfId="0"/>
    <xf numFmtId="0" fontId="1" fillId="0" borderId="0" xfId="0" applyFont="1" applyProtection="1"/>
    <xf numFmtId="0" fontId="7" fillId="2" borderId="0" xfId="0" applyFont="1" applyFill="1"/>
    <xf numFmtId="0" fontId="8" fillId="0" borderId="0" xfId="0" applyFont="1"/>
    <xf numFmtId="0" fontId="7" fillId="0" borderId="0" xfId="0" applyFont="1"/>
    <xf numFmtId="49" fontId="6" fillId="2" borderId="0" xfId="1" applyNumberFormat="1" applyFont="1" applyFill="1" applyAlignment="1">
      <alignment horizontal="left" vertical="center" wrapText="1"/>
    </xf>
    <xf numFmtId="0" fontId="3" fillId="0" borderId="0" xfId="0" applyFont="1" applyAlignment="1" applyProtection="1">
      <alignment vertical="center"/>
    </xf>
    <xf numFmtId="0" fontId="1" fillId="0" borderId="0" xfId="0" applyFont="1" applyAlignment="1" applyProtection="1">
      <alignment vertical="center"/>
    </xf>
    <xf numFmtId="0" fontId="14" fillId="0" borderId="12" xfId="0" applyFont="1" applyBorder="1" applyAlignment="1" applyProtection="1">
      <alignment vertical="center"/>
    </xf>
    <xf numFmtId="0" fontId="1" fillId="0" borderId="0" xfId="0" applyFont="1" applyBorder="1" applyProtection="1"/>
    <xf numFmtId="0" fontId="1" fillId="0" borderId="13" xfId="0" applyFont="1" applyBorder="1" applyProtection="1"/>
    <xf numFmtId="0" fontId="1" fillId="0" borderId="12" xfId="0" applyFont="1" applyBorder="1" applyProtection="1"/>
    <xf numFmtId="0" fontId="1" fillId="0" borderId="9" xfId="0" applyFont="1" applyBorder="1" applyProtection="1"/>
    <xf numFmtId="0" fontId="1" fillId="0" borderId="2" xfId="0" applyFont="1" applyBorder="1" applyProtection="1"/>
    <xf numFmtId="0" fontId="1" fillId="0" borderId="10" xfId="0" applyFont="1" applyBorder="1" applyProtection="1"/>
    <xf numFmtId="0" fontId="15" fillId="0" borderId="0" xfId="0" applyFont="1" applyAlignment="1" applyProtection="1">
      <alignment horizontal="left" vertical="center"/>
    </xf>
    <xf numFmtId="0" fontId="9" fillId="6" borderId="0" xfId="0" applyFont="1" applyFill="1" applyBorder="1" applyAlignment="1" applyProtection="1">
      <alignment vertical="center"/>
    </xf>
    <xf numFmtId="0" fontId="9" fillId="6" borderId="13" xfId="0" applyFont="1" applyFill="1" applyBorder="1" applyAlignment="1" applyProtection="1">
      <alignment vertical="center"/>
    </xf>
    <xf numFmtId="0" fontId="3" fillId="0" borderId="0" xfId="0" applyFont="1" applyProtection="1"/>
    <xf numFmtId="0" fontId="22" fillId="0" borderId="0" xfId="0" applyFont="1" applyProtection="1"/>
    <xf numFmtId="0" fontId="1" fillId="0" borderId="0" xfId="0" quotePrefix="1" applyFont="1" applyProtection="1"/>
    <xf numFmtId="49" fontId="9" fillId="5" borderId="15" xfId="0" applyNumberFormat="1" applyFont="1" applyFill="1" applyBorder="1" applyAlignment="1" applyProtection="1">
      <alignment horizontal="left" vertical="center"/>
      <protection locked="0"/>
    </xf>
    <xf numFmtId="49" fontId="2" fillId="0" borderId="21" xfId="0" applyNumberFormat="1" applyFont="1" applyFill="1" applyBorder="1" applyAlignment="1" applyProtection="1">
      <alignment vertical="center" wrapText="1"/>
    </xf>
    <xf numFmtId="49" fontId="2" fillId="0" borderId="22" xfId="0" applyNumberFormat="1" applyFont="1" applyFill="1" applyBorder="1" applyAlignment="1" applyProtection="1">
      <alignment horizontal="center" vertical="center" wrapText="1"/>
    </xf>
    <xf numFmtId="49" fontId="2" fillId="0" borderId="23" xfId="0" applyNumberFormat="1" applyFont="1" applyFill="1" applyBorder="1" applyAlignment="1" applyProtection="1">
      <alignment horizontal="center" vertical="center" wrapText="1"/>
    </xf>
    <xf numFmtId="49" fontId="1" fillId="0" borderId="25" xfId="0" applyNumberFormat="1" applyFont="1" applyBorder="1" applyAlignment="1" applyProtection="1">
      <alignment horizontal="left" vertical="center" wrapText="1"/>
    </xf>
    <xf numFmtId="49" fontId="1" fillId="0" borderId="1" xfId="0" applyNumberFormat="1" applyFont="1" applyBorder="1" applyAlignment="1" applyProtection="1">
      <alignment horizontal="left" vertical="center" wrapText="1"/>
    </xf>
    <xf numFmtId="49" fontId="1" fillId="0" borderId="26" xfId="0" applyNumberFormat="1" applyFont="1" applyBorder="1" applyAlignment="1" applyProtection="1">
      <alignment horizontal="left" vertical="center" wrapText="1"/>
    </xf>
    <xf numFmtId="49" fontId="1" fillId="0" borderId="5" xfId="0" applyNumberFormat="1" applyFont="1" applyBorder="1" applyAlignment="1" applyProtection="1">
      <alignment horizontal="left" vertical="center" wrapText="1"/>
    </xf>
    <xf numFmtId="49" fontId="1" fillId="0" borderId="5" xfId="0" applyNumberFormat="1" applyFont="1" applyBorder="1" applyAlignment="1" applyProtection="1">
      <alignment horizontal="left" vertical="center"/>
    </xf>
    <xf numFmtId="0" fontId="1" fillId="0" borderId="5" xfId="0" applyFont="1" applyFill="1" applyBorder="1" applyAlignment="1" applyProtection="1">
      <alignment horizontal="left" vertical="center"/>
    </xf>
    <xf numFmtId="0" fontId="32" fillId="5" borderId="5" xfId="0" applyFont="1" applyFill="1" applyBorder="1" applyAlignment="1" applyProtection="1">
      <alignment horizontal="left" vertical="center"/>
    </xf>
    <xf numFmtId="0" fontId="1" fillId="0" borderId="5" xfId="0" applyFont="1" applyFill="1" applyBorder="1" applyAlignment="1" applyProtection="1">
      <alignment horizontal="center" vertical="center"/>
    </xf>
    <xf numFmtId="0" fontId="1" fillId="0" borderId="0" xfId="0" applyFont="1" applyAlignment="1" applyProtection="1">
      <alignment horizontal="left"/>
    </xf>
    <xf numFmtId="0" fontId="1" fillId="0" borderId="5" xfId="0" applyFont="1" applyFill="1" applyBorder="1" applyAlignment="1" applyProtection="1">
      <alignment horizontal="left" vertical="center" wrapText="1"/>
    </xf>
    <xf numFmtId="0" fontId="32" fillId="13" borderId="5" xfId="0" applyFont="1" applyFill="1" applyBorder="1" applyAlignment="1" applyProtection="1">
      <alignment horizontal="left" vertical="center"/>
    </xf>
    <xf numFmtId="14" fontId="1" fillId="0" borderId="5" xfId="0" applyNumberFormat="1" applyFont="1" applyFill="1" applyBorder="1" applyAlignment="1" applyProtection="1">
      <alignment horizontal="center" vertical="center"/>
    </xf>
    <xf numFmtId="0" fontId="1" fillId="0" borderId="0" xfId="0" applyFont="1" applyAlignment="1" applyProtection="1">
      <alignment horizontal="left" vertical="center"/>
    </xf>
    <xf numFmtId="165" fontId="1" fillId="0" borderId="5" xfId="0" applyNumberFormat="1" applyFont="1" applyFill="1" applyBorder="1" applyAlignment="1" applyProtection="1">
      <alignment horizontal="center" vertical="center"/>
    </xf>
    <xf numFmtId="8" fontId="1" fillId="0" borderId="5" xfId="0" applyNumberFormat="1" applyFont="1" applyFill="1" applyBorder="1" applyAlignment="1" applyProtection="1">
      <alignment horizontal="center" vertical="center"/>
    </xf>
    <xf numFmtId="0" fontId="0" fillId="0" borderId="0" xfId="0" applyProtection="1"/>
    <xf numFmtId="14" fontId="0" fillId="5" borderId="5" xfId="0" applyNumberFormat="1" applyFill="1" applyBorder="1" applyAlignment="1" applyProtection="1">
      <alignment horizontal="center" vertical="center"/>
      <protection locked="0"/>
    </xf>
    <xf numFmtId="0" fontId="0" fillId="5" borderId="5" xfId="0" applyFill="1" applyBorder="1" applyAlignment="1" applyProtection="1">
      <alignment horizontal="center" vertical="center"/>
      <protection locked="0"/>
    </xf>
    <xf numFmtId="165" fontId="0" fillId="5" borderId="5" xfId="0" applyNumberFormat="1" applyFill="1" applyBorder="1" applyAlignment="1" applyProtection="1">
      <alignment horizontal="center" vertical="center"/>
      <protection locked="0"/>
    </xf>
    <xf numFmtId="165" fontId="0" fillId="5" borderId="27" xfId="0" applyNumberFormat="1" applyFill="1" applyBorder="1" applyAlignment="1" applyProtection="1">
      <alignment horizontal="center" vertical="center"/>
      <protection locked="0"/>
    </xf>
    <xf numFmtId="165" fontId="0" fillId="5" borderId="3" xfId="0" applyNumberFormat="1" applyFill="1" applyBorder="1" applyAlignment="1" applyProtection="1">
      <alignment horizontal="center" vertical="center"/>
      <protection locked="0"/>
    </xf>
    <xf numFmtId="0" fontId="17" fillId="0" borderId="0" xfId="0" applyFont="1" applyProtection="1"/>
    <xf numFmtId="0" fontId="1" fillId="8" borderId="0" xfId="0" applyFont="1" applyFill="1" applyAlignment="1" applyProtection="1">
      <alignment horizontal="left" vertical="center"/>
    </xf>
    <xf numFmtId="0" fontId="0" fillId="0" borderId="0" xfId="0" applyFill="1" applyBorder="1" applyAlignment="1" applyProtection="1">
      <alignment vertical="center"/>
    </xf>
    <xf numFmtId="0" fontId="23" fillId="0" borderId="0" xfId="0" applyFont="1" applyBorder="1" applyAlignment="1" applyProtection="1">
      <alignment vertical="center"/>
    </xf>
    <xf numFmtId="165" fontId="0" fillId="0" borderId="0" xfId="0" applyNumberFormat="1" applyFill="1" applyBorder="1" applyAlignment="1" applyProtection="1">
      <alignment horizontal="center" vertical="center"/>
    </xf>
    <xf numFmtId="0" fontId="25" fillId="11" borderId="5" xfId="0" applyFont="1" applyFill="1" applyBorder="1" applyAlignment="1" applyProtection="1">
      <alignment horizontal="center" vertical="center" wrapText="1"/>
    </xf>
    <xf numFmtId="0" fontId="26" fillId="0" borderId="0" xfId="0" applyFont="1" applyFill="1" applyBorder="1" applyAlignment="1" applyProtection="1">
      <alignment vertical="center" wrapText="1"/>
    </xf>
    <xf numFmtId="0" fontId="0" fillId="0" borderId="0" xfId="0" applyAlignment="1" applyProtection="1"/>
    <xf numFmtId="0" fontId="27" fillId="12" borderId="5" xfId="0" applyFont="1" applyFill="1" applyBorder="1" applyAlignment="1" applyProtection="1">
      <alignment horizontal="center" vertical="center" wrapText="1"/>
    </xf>
    <xf numFmtId="0" fontId="27" fillId="12" borderId="3" xfId="0" applyFont="1" applyFill="1" applyBorder="1" applyAlignment="1" applyProtection="1">
      <alignment horizontal="center" vertical="center" wrapText="1"/>
    </xf>
    <xf numFmtId="0" fontId="0" fillId="13" borderId="3" xfId="0" applyNumberFormat="1" applyFill="1" applyBorder="1" applyAlignment="1" applyProtection="1">
      <alignment horizontal="center" vertical="center"/>
    </xf>
    <xf numFmtId="165" fontId="0" fillId="13" borderId="5" xfId="0" applyNumberFormat="1" applyFill="1" applyBorder="1" applyAlignment="1" applyProtection="1">
      <alignment horizontal="center" vertical="center"/>
    </xf>
    <xf numFmtId="0" fontId="0" fillId="5" borderId="0" xfId="0" applyFill="1" applyProtection="1"/>
    <xf numFmtId="0" fontId="0" fillId="0" borderId="0" xfId="0" applyFill="1" applyAlignment="1" applyProtection="1">
      <alignment vertical="center"/>
    </xf>
    <xf numFmtId="0" fontId="0" fillId="13" borderId="0" xfId="0" applyFill="1" applyProtection="1"/>
    <xf numFmtId="14" fontId="0" fillId="0" borderId="0" xfId="0" applyNumberFormat="1" applyAlignment="1" applyProtection="1">
      <alignment horizontal="center" vertical="center"/>
    </xf>
    <xf numFmtId="0" fontId="0" fillId="0" borderId="0" xfId="0" applyAlignment="1" applyProtection="1">
      <alignment horizontal="center" vertical="center"/>
    </xf>
    <xf numFmtId="0" fontId="27" fillId="12" borderId="27" xfId="0" applyFont="1" applyFill="1" applyBorder="1" applyAlignment="1" applyProtection="1">
      <alignment horizontal="center" vertical="center" wrapText="1"/>
    </xf>
    <xf numFmtId="0" fontId="0" fillId="0" borderId="0" xfId="0" applyFill="1" applyBorder="1" applyProtection="1"/>
    <xf numFmtId="0" fontId="0" fillId="0" borderId="0" xfId="0" applyFill="1" applyProtection="1"/>
    <xf numFmtId="165" fontId="0" fillId="13" borderId="6" xfId="0" applyNumberFormat="1" applyFill="1" applyBorder="1" applyAlignment="1" applyProtection="1">
      <alignment horizontal="center" vertical="center"/>
    </xf>
    <xf numFmtId="0" fontId="1" fillId="0" borderId="5" xfId="0" applyFont="1" applyBorder="1" applyAlignment="1" applyProtection="1">
      <alignment horizontal="left" vertical="center"/>
    </xf>
    <xf numFmtId="0" fontId="1" fillId="0" borderId="5" xfId="0" applyFont="1" applyBorder="1" applyAlignment="1" applyProtection="1">
      <alignment vertical="center" wrapText="1"/>
    </xf>
    <xf numFmtId="0" fontId="1" fillId="0" borderId="5" xfId="0" applyFont="1" applyBorder="1" applyAlignment="1" applyProtection="1">
      <alignment horizontal="left" vertical="center" wrapText="1"/>
    </xf>
    <xf numFmtId="0" fontId="1" fillId="0" borderId="5" xfId="0" applyFont="1" applyBorder="1" applyAlignment="1" applyProtection="1">
      <alignment wrapText="1"/>
    </xf>
    <xf numFmtId="0" fontId="2" fillId="16" borderId="5" xfId="0" applyFont="1" applyFill="1" applyBorder="1" applyAlignment="1" applyProtection="1">
      <alignment horizontal="center" vertical="center" wrapText="1"/>
    </xf>
    <xf numFmtId="49" fontId="9" fillId="5" borderId="18" xfId="0" applyNumberFormat="1" applyFont="1" applyFill="1" applyBorder="1" applyAlignment="1" applyProtection="1">
      <alignment horizontal="left" vertical="center"/>
      <protection locked="0"/>
    </xf>
    <xf numFmtId="165" fontId="0" fillId="0" borderId="0" xfId="0" applyNumberFormat="1" applyProtection="1"/>
    <xf numFmtId="0" fontId="27" fillId="12" borderId="13" xfId="0" applyFont="1" applyFill="1" applyBorder="1" applyAlignment="1" applyProtection="1">
      <alignment horizontal="center" vertical="center" wrapText="1"/>
    </xf>
    <xf numFmtId="0" fontId="27" fillId="12" borderId="28" xfId="0" applyFont="1" applyFill="1" applyBorder="1" applyAlignment="1" applyProtection="1">
      <alignment horizontal="center" vertical="center" wrapText="1"/>
    </xf>
    <xf numFmtId="0" fontId="0" fillId="0" borderId="11" xfId="0" applyBorder="1" applyProtection="1"/>
    <xf numFmtId="0" fontId="0" fillId="5" borderId="5" xfId="0" applyNumberFormat="1" applyFill="1" applyBorder="1" applyAlignment="1" applyProtection="1">
      <alignment horizontal="center" vertical="center"/>
      <protection locked="0"/>
    </xf>
    <xf numFmtId="0" fontId="9" fillId="0" borderId="0" xfId="0" applyFont="1" applyAlignment="1" applyProtection="1">
      <alignment horizontal="left" vertical="center"/>
    </xf>
    <xf numFmtId="49" fontId="9" fillId="5" borderId="14" xfId="0" applyNumberFormat="1" applyFont="1" applyFill="1" applyBorder="1" applyAlignment="1" applyProtection="1">
      <alignment horizontal="left" vertical="center"/>
      <protection locked="0"/>
    </xf>
    <xf numFmtId="0" fontId="17" fillId="0" borderId="0" xfId="0" applyFont="1" applyAlignment="1" applyProtection="1">
      <alignment horizontal="center" vertical="center"/>
    </xf>
    <xf numFmtId="0" fontId="18" fillId="3" borderId="0" xfId="0" applyFont="1" applyFill="1" applyAlignment="1" applyProtection="1">
      <alignment horizontal="left" vertical="center"/>
    </xf>
    <xf numFmtId="164" fontId="9" fillId="5" borderId="14" xfId="0" applyNumberFormat="1" applyFont="1" applyFill="1" applyBorder="1" applyAlignment="1" applyProtection="1">
      <alignment horizontal="left" vertical="center"/>
      <protection locked="0"/>
    </xf>
    <xf numFmtId="49" fontId="9" fillId="5" borderId="16" xfId="0" applyNumberFormat="1" applyFont="1" applyFill="1" applyBorder="1" applyAlignment="1" applyProtection="1">
      <alignment horizontal="left" vertical="center"/>
      <protection locked="0"/>
    </xf>
    <xf numFmtId="49" fontId="9" fillId="5" borderId="17" xfId="0" applyNumberFormat="1" applyFont="1" applyFill="1" applyBorder="1" applyAlignment="1" applyProtection="1">
      <alignment horizontal="left" vertical="center"/>
      <protection locked="0"/>
    </xf>
    <xf numFmtId="0" fontId="4" fillId="0" borderId="0" xfId="0" applyFont="1" applyAlignment="1" applyProtection="1">
      <alignment horizontal="left" vertical="center"/>
    </xf>
    <xf numFmtId="49" fontId="9" fillId="5" borderId="19" xfId="0" applyNumberFormat="1" applyFont="1" applyFill="1" applyBorder="1" applyAlignment="1" applyProtection="1">
      <alignment horizontal="left" vertical="center"/>
      <protection locked="0"/>
    </xf>
    <xf numFmtId="0" fontId="9" fillId="0" borderId="0" xfId="0" applyFont="1" applyAlignment="1" applyProtection="1">
      <alignment horizontal="left" vertical="center" wrapText="1"/>
    </xf>
    <xf numFmtId="49" fontId="9" fillId="5" borderId="18" xfId="0" applyNumberFormat="1" applyFont="1" applyFill="1" applyBorder="1" applyAlignment="1" applyProtection="1">
      <alignment horizontal="left" vertical="center"/>
      <protection locked="0"/>
    </xf>
    <xf numFmtId="0" fontId="1" fillId="3" borderId="0" xfId="0" applyFont="1" applyFill="1" applyAlignment="1" applyProtection="1">
      <alignment horizontal="center" vertical="center" wrapText="1"/>
    </xf>
    <xf numFmtId="0" fontId="2" fillId="3" borderId="0" xfId="0" applyFont="1" applyFill="1" applyAlignment="1" applyProtection="1">
      <alignment horizontal="center" vertical="center" wrapText="1"/>
    </xf>
    <xf numFmtId="0" fontId="0" fillId="14" borderId="0" xfId="0" applyFill="1" applyAlignment="1" applyProtection="1">
      <alignment horizontal="center" vertical="center"/>
    </xf>
    <xf numFmtId="0" fontId="23" fillId="11" borderId="7" xfId="0" applyFont="1" applyFill="1" applyBorder="1" applyAlignment="1" applyProtection="1">
      <alignment horizontal="left" vertical="center"/>
    </xf>
    <xf numFmtId="0" fontId="23" fillId="11" borderId="9" xfId="0" applyFont="1" applyFill="1" applyBorder="1" applyAlignment="1" applyProtection="1">
      <alignment horizontal="left" vertical="center"/>
    </xf>
    <xf numFmtId="0" fontId="29" fillId="5" borderId="29" xfId="0" applyFont="1" applyFill="1" applyBorder="1" applyAlignment="1" applyProtection="1">
      <alignment horizontal="center" vertical="center"/>
      <protection locked="0"/>
    </xf>
    <xf numFmtId="0" fontId="0" fillId="17" borderId="0" xfId="0" applyFill="1" applyAlignment="1" applyProtection="1">
      <alignment horizontal="left"/>
    </xf>
    <xf numFmtId="0" fontId="25" fillId="11" borderId="6" xfId="0" applyFont="1" applyFill="1" applyBorder="1" applyAlignment="1" applyProtection="1">
      <alignment horizontal="center" vertical="center" wrapText="1"/>
    </xf>
    <xf numFmtId="0" fontId="25" fillId="11" borderId="4" xfId="0" applyFont="1" applyFill="1" applyBorder="1" applyAlignment="1" applyProtection="1">
      <alignment horizontal="center" vertical="center" wrapText="1"/>
    </xf>
    <xf numFmtId="0" fontId="25" fillId="11" borderId="3" xfId="0" applyFont="1" applyFill="1" applyBorder="1" applyAlignment="1" applyProtection="1">
      <alignment horizontal="center" vertical="center" wrapText="1"/>
    </xf>
    <xf numFmtId="49" fontId="0" fillId="0" borderId="0" xfId="0" applyNumberFormat="1" applyFont="1" applyAlignment="1" applyProtection="1">
      <alignment horizontal="left" vertical="center"/>
    </xf>
    <xf numFmtId="0" fontId="0" fillId="0" borderId="0" xfId="0" applyFont="1" applyAlignment="1" applyProtection="1">
      <alignment horizontal="left" vertical="center"/>
    </xf>
    <xf numFmtId="0" fontId="24" fillId="11" borderId="6" xfId="0" applyFont="1" applyFill="1" applyBorder="1" applyAlignment="1" applyProtection="1">
      <alignment horizontal="left"/>
    </xf>
    <xf numFmtId="0" fontId="24" fillId="11" borderId="3" xfId="0" applyFont="1" applyFill="1" applyBorder="1" applyAlignment="1" applyProtection="1">
      <alignment horizontal="left"/>
    </xf>
    <xf numFmtId="0" fontId="0" fillId="0" borderId="7"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23" fillId="0" borderId="6" xfId="0" applyFont="1" applyBorder="1" applyAlignment="1" applyProtection="1">
      <alignment horizontal="left" vertical="center"/>
      <protection locked="0"/>
    </xf>
    <xf numFmtId="0" fontId="23" fillId="0" borderId="4" xfId="0" applyFont="1" applyBorder="1" applyAlignment="1" applyProtection="1">
      <alignment horizontal="left" vertical="center"/>
      <protection locked="0"/>
    </xf>
    <xf numFmtId="0" fontId="23" fillId="0" borderId="3" xfId="0" applyFont="1" applyBorder="1" applyAlignment="1" applyProtection="1">
      <alignment horizontal="left" vertical="center"/>
      <protection locked="0"/>
    </xf>
    <xf numFmtId="0" fontId="0" fillId="15" borderId="0" xfId="0" applyFill="1" applyAlignment="1" applyProtection="1">
      <alignment horizontal="center" vertical="center"/>
    </xf>
    <xf numFmtId="0" fontId="0" fillId="10" borderId="0" xfId="0" applyFill="1" applyAlignment="1" applyProtection="1">
      <alignment horizontal="center" vertical="center"/>
    </xf>
    <xf numFmtId="0" fontId="0" fillId="4" borderId="0" xfId="0" applyFill="1" applyAlignment="1" applyProtection="1">
      <alignment horizontal="center" vertical="center"/>
    </xf>
    <xf numFmtId="0" fontId="0" fillId="10" borderId="0" xfId="0" applyFill="1" applyBorder="1" applyAlignment="1" applyProtection="1">
      <alignment horizontal="center" vertical="center"/>
    </xf>
    <xf numFmtId="0" fontId="9" fillId="0" borderId="6" xfId="0" applyFont="1" applyBorder="1" applyAlignment="1" applyProtection="1">
      <alignment horizontal="left" vertical="center"/>
    </xf>
    <xf numFmtId="0" fontId="9" fillId="0" borderId="4" xfId="0" applyFont="1" applyBorder="1" applyAlignment="1" applyProtection="1">
      <alignment horizontal="left" vertical="center"/>
    </xf>
    <xf numFmtId="0" fontId="9" fillId="0" borderId="3" xfId="0" applyFont="1" applyBorder="1" applyAlignment="1" applyProtection="1">
      <alignment horizontal="left" vertical="center"/>
    </xf>
    <xf numFmtId="0" fontId="9" fillId="5" borderId="6" xfId="0" applyFont="1" applyFill="1" applyBorder="1" applyAlignment="1" applyProtection="1">
      <alignment horizontal="center"/>
      <protection locked="0"/>
    </xf>
    <xf numFmtId="0" fontId="9" fillId="5" borderId="4" xfId="0" applyFont="1" applyFill="1" applyBorder="1" applyAlignment="1" applyProtection="1">
      <alignment horizontal="center"/>
      <protection locked="0"/>
    </xf>
    <xf numFmtId="0" fontId="9" fillId="5" borderId="3" xfId="0" applyFont="1" applyFill="1" applyBorder="1" applyAlignment="1" applyProtection="1">
      <alignment horizontal="center"/>
      <protection locked="0"/>
    </xf>
    <xf numFmtId="0" fontId="13" fillId="4" borderId="0" xfId="0" applyFont="1" applyFill="1" applyAlignment="1" applyProtection="1">
      <alignment horizontal="center"/>
    </xf>
    <xf numFmtId="0" fontId="3" fillId="0" borderId="7" xfId="0" applyFont="1" applyBorder="1" applyAlignment="1" applyProtection="1">
      <alignment horizontal="left" vertical="center"/>
    </xf>
    <xf numFmtId="0" fontId="3" fillId="0" borderId="11" xfId="0" applyFont="1" applyBorder="1" applyAlignment="1" applyProtection="1">
      <alignment horizontal="left" vertical="center"/>
    </xf>
    <xf numFmtId="0" fontId="3" fillId="0" borderId="8" xfId="0" applyFont="1" applyBorder="1" applyAlignment="1" applyProtection="1">
      <alignment horizontal="left" vertical="center"/>
    </xf>
    <xf numFmtId="164" fontId="4" fillId="6" borderId="12" xfId="0" applyNumberFormat="1" applyFont="1" applyFill="1" applyBorder="1" applyAlignment="1" applyProtection="1">
      <alignment horizontal="center"/>
    </xf>
    <xf numFmtId="164" fontId="4" fillId="6" borderId="0" xfId="0" applyNumberFormat="1" applyFont="1" applyFill="1" applyBorder="1" applyAlignment="1" applyProtection="1">
      <alignment horizontal="center"/>
    </xf>
    <xf numFmtId="0" fontId="9" fillId="0" borderId="7" xfId="0" applyFont="1" applyBorder="1" applyAlignment="1" applyProtection="1">
      <alignment horizontal="left" vertical="center" wrapText="1"/>
    </xf>
    <xf numFmtId="0" fontId="9" fillId="0" borderId="11" xfId="0" applyFont="1" applyBorder="1" applyAlignment="1" applyProtection="1">
      <alignment horizontal="left" vertical="center" wrapText="1"/>
    </xf>
    <xf numFmtId="0" fontId="9" fillId="0" borderId="8" xfId="0" applyFont="1" applyBorder="1" applyAlignment="1" applyProtection="1">
      <alignment horizontal="left" vertical="center" wrapText="1"/>
    </xf>
    <xf numFmtId="0" fontId="9" fillId="0" borderId="9"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0" borderId="10" xfId="0" applyFont="1" applyBorder="1" applyAlignment="1" applyProtection="1">
      <alignment horizontal="left" vertical="center" wrapText="1"/>
    </xf>
    <xf numFmtId="0" fontId="9" fillId="5" borderId="7"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8"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9" fillId="5" borderId="2" xfId="0" applyFont="1" applyFill="1" applyBorder="1" applyAlignment="1" applyProtection="1">
      <alignment horizontal="center" vertical="center"/>
      <protection locked="0"/>
    </xf>
    <xf numFmtId="0" fontId="9" fillId="5" borderId="10" xfId="0" applyFont="1" applyFill="1" applyBorder="1" applyAlignment="1" applyProtection="1">
      <alignment horizontal="center" vertical="center"/>
      <protection locked="0"/>
    </xf>
    <xf numFmtId="0" fontId="1" fillId="0" borderId="0" xfId="0" applyFont="1" applyBorder="1" applyAlignment="1" applyProtection="1">
      <alignment horizontal="left" vertical="center"/>
    </xf>
    <xf numFmtId="0" fontId="1" fillId="5" borderId="6" xfId="0" applyFont="1" applyFill="1" applyBorder="1" applyAlignment="1" applyProtection="1">
      <alignment horizontal="left"/>
      <protection locked="0"/>
    </xf>
    <xf numFmtId="0" fontId="1" fillId="5" borderId="4" xfId="0" applyFont="1" applyFill="1" applyBorder="1" applyAlignment="1" applyProtection="1">
      <alignment horizontal="left"/>
      <protection locked="0"/>
    </xf>
    <xf numFmtId="0" fontId="1" fillId="5" borderId="3" xfId="0" applyFont="1" applyFill="1" applyBorder="1" applyAlignment="1" applyProtection="1">
      <alignment horizontal="left"/>
      <protection locked="0"/>
    </xf>
    <xf numFmtId="0" fontId="1" fillId="5" borderId="7" xfId="0" applyFont="1" applyFill="1" applyBorder="1" applyAlignment="1" applyProtection="1">
      <alignment horizontal="center"/>
      <protection locked="0"/>
    </xf>
    <xf numFmtId="0" fontId="1" fillId="5" borderId="11" xfId="0" applyFont="1" applyFill="1" applyBorder="1" applyAlignment="1" applyProtection="1">
      <alignment horizontal="center"/>
      <protection locked="0"/>
    </xf>
    <xf numFmtId="0" fontId="1" fillId="5" borderId="8" xfId="0" applyFont="1" applyFill="1" applyBorder="1" applyAlignment="1" applyProtection="1">
      <alignment horizontal="center"/>
      <protection locked="0"/>
    </xf>
    <xf numFmtId="0" fontId="1" fillId="5" borderId="12" xfId="0" applyFont="1" applyFill="1" applyBorder="1" applyAlignment="1" applyProtection="1">
      <alignment horizontal="center"/>
      <protection locked="0"/>
    </xf>
    <xf numFmtId="0" fontId="1" fillId="5" borderId="0" xfId="0" applyFont="1" applyFill="1" applyBorder="1" applyAlignment="1" applyProtection="1">
      <alignment horizontal="center"/>
      <protection locked="0"/>
    </xf>
    <xf numFmtId="0" fontId="1" fillId="5" borderId="13" xfId="0" applyFont="1" applyFill="1" applyBorder="1" applyAlignment="1" applyProtection="1">
      <alignment horizontal="center"/>
      <protection locked="0"/>
    </xf>
    <xf numFmtId="0" fontId="1" fillId="5" borderId="9" xfId="0" applyFont="1" applyFill="1" applyBorder="1" applyAlignment="1" applyProtection="1">
      <alignment horizontal="center"/>
      <protection locked="0"/>
    </xf>
    <xf numFmtId="0" fontId="1" fillId="5" borderId="2" xfId="0" applyFont="1" applyFill="1" applyBorder="1" applyAlignment="1" applyProtection="1">
      <alignment horizontal="center"/>
      <protection locked="0"/>
    </xf>
    <xf numFmtId="0" fontId="1" fillId="5" borderId="10" xfId="0" applyFont="1" applyFill="1" applyBorder="1" applyAlignment="1" applyProtection="1">
      <alignment horizontal="center"/>
      <protection locked="0"/>
    </xf>
    <xf numFmtId="0" fontId="9" fillId="0" borderId="12"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13" xfId="0" applyFont="1" applyBorder="1" applyAlignment="1" applyProtection="1">
      <alignment horizontal="left" vertical="center" wrapText="1"/>
    </xf>
    <xf numFmtId="0" fontId="15" fillId="0" borderId="6" xfId="0" applyFont="1" applyFill="1" applyBorder="1" applyAlignment="1" applyProtection="1">
      <alignment horizontal="left" vertical="center" wrapText="1"/>
    </xf>
    <xf numFmtId="0" fontId="15" fillId="0" borderId="4" xfId="0" applyFont="1" applyFill="1" applyBorder="1" applyAlignment="1" applyProtection="1">
      <alignment horizontal="left" vertical="center" wrapText="1"/>
    </xf>
    <xf numFmtId="0" fontId="15" fillId="0" borderId="3" xfId="0" applyFont="1" applyFill="1" applyBorder="1" applyAlignment="1" applyProtection="1">
      <alignment horizontal="left" vertical="center" wrapText="1"/>
    </xf>
    <xf numFmtId="0" fontId="1" fillId="5" borderId="6" xfId="0" applyFont="1" applyFill="1" applyBorder="1" applyAlignment="1" applyProtection="1">
      <alignment horizontal="center"/>
      <protection locked="0"/>
    </xf>
    <xf numFmtId="0" fontId="1" fillId="5" borderId="4" xfId="0" applyFont="1" applyFill="1" applyBorder="1" applyAlignment="1" applyProtection="1">
      <alignment horizontal="center"/>
      <protection locked="0"/>
    </xf>
    <xf numFmtId="0" fontId="1" fillId="5" borderId="3" xfId="0" applyFont="1" applyFill="1" applyBorder="1" applyAlignment="1" applyProtection="1">
      <alignment horizontal="center"/>
      <protection locked="0"/>
    </xf>
    <xf numFmtId="49" fontId="12" fillId="4" borderId="6" xfId="0" applyNumberFormat="1" applyFont="1" applyFill="1" applyBorder="1" applyAlignment="1" applyProtection="1">
      <alignment horizontal="left" vertical="center"/>
    </xf>
    <xf numFmtId="49" fontId="12" fillId="4" borderId="4" xfId="0" applyNumberFormat="1" applyFont="1" applyFill="1" applyBorder="1" applyAlignment="1" applyProtection="1">
      <alignment horizontal="left" vertical="center"/>
    </xf>
    <xf numFmtId="49" fontId="12" fillId="4" borderId="3" xfId="0" applyNumberFormat="1" applyFont="1" applyFill="1" applyBorder="1" applyAlignment="1" applyProtection="1">
      <alignment horizontal="left" vertical="center"/>
    </xf>
    <xf numFmtId="49" fontId="1" fillId="0" borderId="6" xfId="0" applyNumberFormat="1" applyFont="1" applyBorder="1" applyAlignment="1" applyProtection="1">
      <alignment horizontal="left" vertical="top" wrapText="1"/>
    </xf>
    <xf numFmtId="49" fontId="1" fillId="0" borderId="4" xfId="0" applyNumberFormat="1" applyFont="1" applyBorder="1" applyAlignment="1" applyProtection="1">
      <alignment horizontal="left" vertical="top" wrapText="1"/>
    </xf>
    <xf numFmtId="49" fontId="1" fillId="0" borderId="3" xfId="0" applyNumberFormat="1" applyFont="1" applyBorder="1" applyAlignment="1" applyProtection="1">
      <alignment horizontal="left" vertical="top" wrapText="1"/>
    </xf>
    <xf numFmtId="49" fontId="12" fillId="7" borderId="0" xfId="0" applyNumberFormat="1" applyFont="1" applyFill="1" applyBorder="1" applyAlignment="1" applyProtection="1">
      <alignment horizontal="left" vertical="center"/>
    </xf>
    <xf numFmtId="0" fontId="12" fillId="9" borderId="5" xfId="0" applyFont="1" applyFill="1" applyBorder="1" applyAlignment="1" applyProtection="1">
      <alignment horizontal="left" vertical="center"/>
    </xf>
    <xf numFmtId="49" fontId="2" fillId="0" borderId="24" xfId="0" applyNumberFormat="1" applyFont="1" applyFill="1" applyBorder="1" applyAlignment="1" applyProtection="1">
      <alignment horizontal="left" vertical="center" wrapText="1"/>
    </xf>
    <xf numFmtId="49" fontId="2" fillId="0" borderId="17" xfId="0" applyNumberFormat="1" applyFont="1" applyFill="1" applyBorder="1" applyAlignment="1" applyProtection="1">
      <alignment horizontal="left" vertical="center" wrapText="1"/>
    </xf>
    <xf numFmtId="49" fontId="2" fillId="0" borderId="20" xfId="0" applyNumberFormat="1" applyFont="1" applyFill="1" applyBorder="1" applyAlignment="1" applyProtection="1">
      <alignment horizontal="left" vertical="center" wrapText="1"/>
    </xf>
    <xf numFmtId="0" fontId="1" fillId="3" borderId="6" xfId="0" applyFont="1" applyFill="1" applyBorder="1" applyAlignment="1" applyProtection="1">
      <alignment horizontal="center" vertical="center" wrapText="1"/>
    </xf>
    <xf numFmtId="0" fontId="1" fillId="3" borderId="4"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1" fillId="3" borderId="6" xfId="0" applyFont="1" applyFill="1" applyBorder="1" applyAlignment="1" applyProtection="1">
      <alignment horizontal="center" vertical="center"/>
    </xf>
    <xf numFmtId="0" fontId="1" fillId="3" borderId="4" xfId="0" applyFont="1" applyFill="1" applyBorder="1" applyAlignment="1" applyProtection="1">
      <alignment horizontal="center" vertical="center"/>
    </xf>
    <xf numFmtId="0" fontId="1" fillId="3" borderId="3" xfId="0" applyFont="1" applyFill="1" applyBorder="1" applyAlignment="1" applyProtection="1">
      <alignment horizontal="center" vertical="center"/>
    </xf>
    <xf numFmtId="0" fontId="2" fillId="0" borderId="6"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49" fontId="16" fillId="0" borderId="6" xfId="0" applyNumberFormat="1" applyFont="1" applyFill="1" applyBorder="1" applyAlignment="1" applyProtection="1">
      <alignment horizontal="left" vertical="center"/>
    </xf>
    <xf numFmtId="49" fontId="16" fillId="0" borderId="4" xfId="0" applyNumberFormat="1" applyFont="1" applyFill="1" applyBorder="1" applyAlignment="1" applyProtection="1">
      <alignment horizontal="left" vertical="center"/>
    </xf>
    <xf numFmtId="49" fontId="16" fillId="0" borderId="3" xfId="0" applyNumberFormat="1" applyFont="1" applyFill="1" applyBorder="1" applyAlignment="1" applyProtection="1">
      <alignment horizontal="left" vertical="center"/>
    </xf>
  </cellXfs>
  <cellStyles count="2">
    <cellStyle name="Standard" xfId="0" builtinId="0"/>
    <cellStyle name="Standard_Tabelle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904875</xdr:colOff>
      <xdr:row>0</xdr:row>
      <xdr:rowOff>47625</xdr:rowOff>
    </xdr:from>
    <xdr:to>
      <xdr:col>5</xdr:col>
      <xdr:colOff>1514607</xdr:colOff>
      <xdr:row>2</xdr:row>
      <xdr:rowOff>171116</xdr:rowOff>
    </xdr:to>
    <xdr:pic>
      <xdr:nvPicPr>
        <xdr:cNvPr id="2" name="Grafik 1">
          <a:extLst>
            <a:ext uri="{FF2B5EF4-FFF2-40B4-BE49-F238E27FC236}">
              <a16:creationId xmlns:a16="http://schemas.microsoft.com/office/drawing/2014/main" id="{487EBF13-694B-4146-85F8-1B3312C653BC}"/>
            </a:ext>
          </a:extLst>
        </xdr:cNvPr>
        <xdr:cNvPicPr>
          <a:picLocks noChangeAspect="1"/>
        </xdr:cNvPicPr>
      </xdr:nvPicPr>
      <xdr:blipFill>
        <a:blip xmlns:r="http://schemas.openxmlformats.org/officeDocument/2006/relationships" r:embed="rId1"/>
        <a:stretch>
          <a:fillRect/>
        </a:stretch>
      </xdr:blipFill>
      <xdr:spPr>
        <a:xfrm>
          <a:off x="5715000" y="47625"/>
          <a:ext cx="1524132" cy="5806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57150</xdr:colOff>
      <xdr:row>0</xdr:row>
      <xdr:rowOff>38100</xdr:rowOff>
    </xdr:from>
    <xdr:to>
      <xdr:col>8</xdr:col>
      <xdr:colOff>1581150</xdr:colOff>
      <xdr:row>3</xdr:row>
      <xdr:rowOff>0</xdr:rowOff>
    </xdr:to>
    <xdr:pic>
      <xdr:nvPicPr>
        <xdr:cNvPr id="2" name="Grafik 3" descr="FreieHansestadt">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91075" y="38100"/>
          <a:ext cx="1524000" cy="542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6808B-E3BE-41CC-B09A-D34A1AAB6F6F}">
  <sheetPr>
    <tabColor theme="9" tint="0.59999389629810485"/>
  </sheetPr>
  <dimension ref="A1:F33"/>
  <sheetViews>
    <sheetView showGridLines="0" tabSelected="1" zoomScaleNormal="100" workbookViewId="0">
      <selection activeCell="C13" sqref="C13:F13"/>
    </sheetView>
  </sheetViews>
  <sheetFormatPr baseColWidth="10" defaultColWidth="11.453125" defaultRowHeight="14.5" x14ac:dyDescent="0.35"/>
  <cols>
    <col min="1" max="1" width="37.81640625" style="40" bestFit="1" customWidth="1"/>
    <col min="2" max="2" width="11.81640625" style="40" customWidth="1"/>
    <col min="3" max="3" width="6.7265625" style="40" bestFit="1" customWidth="1"/>
    <col min="4" max="4" width="15.7265625" style="40" customWidth="1"/>
    <col min="5" max="5" width="13.7265625" style="40" customWidth="1"/>
    <col min="6" max="6" width="22.81640625" style="40" bestFit="1" customWidth="1"/>
    <col min="7" max="16384" width="11.453125" style="40"/>
  </cols>
  <sheetData>
    <row r="1" spans="1:6" ht="18" x14ac:dyDescent="0.4">
      <c r="A1" s="18" t="s">
        <v>0</v>
      </c>
      <c r="B1" s="1"/>
      <c r="C1" s="1"/>
      <c r="D1" s="1"/>
      <c r="E1" s="1"/>
      <c r="F1" s="46"/>
    </row>
    <row r="2" spans="1:6" ht="18" x14ac:dyDescent="0.4">
      <c r="A2" s="20" t="s">
        <v>98</v>
      </c>
      <c r="B2" s="1"/>
      <c r="C2" s="1"/>
      <c r="D2" s="1"/>
      <c r="E2" s="1"/>
      <c r="F2" s="46"/>
    </row>
    <row r="3" spans="1:6" ht="18" x14ac:dyDescent="0.4">
      <c r="A3" s="1"/>
      <c r="B3" s="1"/>
      <c r="C3" s="1"/>
      <c r="D3" s="1"/>
      <c r="F3" s="46"/>
    </row>
    <row r="4" spans="1:6" ht="18" customHeight="1" x14ac:dyDescent="0.4">
      <c r="A4" s="1"/>
      <c r="B4" s="1"/>
      <c r="C4" s="1"/>
      <c r="D4" s="1"/>
      <c r="F4" s="46"/>
    </row>
    <row r="5" spans="1:6" ht="18" customHeight="1" x14ac:dyDescent="0.4">
      <c r="A5" s="1"/>
      <c r="B5" s="1"/>
      <c r="C5" s="1"/>
      <c r="D5" s="1"/>
      <c r="F5" s="46"/>
    </row>
    <row r="6" spans="1:6" ht="19.5" customHeight="1" x14ac:dyDescent="0.35">
      <c r="A6" s="37" t="s">
        <v>0</v>
      </c>
    </row>
    <row r="7" spans="1:6" ht="19.5" customHeight="1" x14ac:dyDescent="0.35">
      <c r="A7" s="37" t="s">
        <v>92</v>
      </c>
    </row>
    <row r="8" spans="1:6" ht="19.5" customHeight="1" x14ac:dyDescent="0.35">
      <c r="A8" s="37" t="s">
        <v>1</v>
      </c>
    </row>
    <row r="9" spans="1:6" ht="19.5" customHeight="1" x14ac:dyDescent="0.35">
      <c r="A9" s="37" t="s">
        <v>2</v>
      </c>
    </row>
    <row r="10" spans="1:6" ht="20" x14ac:dyDescent="0.4">
      <c r="F10" s="19">
        <v>2023</v>
      </c>
    </row>
    <row r="11" spans="1:6" ht="18" x14ac:dyDescent="0.35">
      <c r="A11" s="80" t="s">
        <v>93</v>
      </c>
      <c r="B11" s="80"/>
      <c r="C11" s="80"/>
      <c r="D11" s="80"/>
      <c r="E11" s="80"/>
      <c r="F11" s="80"/>
    </row>
    <row r="12" spans="1:6" ht="19.5" customHeight="1" x14ac:dyDescent="0.35">
      <c r="A12" s="81" t="s">
        <v>94</v>
      </c>
      <c r="B12" s="81"/>
      <c r="C12" s="81"/>
      <c r="D12" s="81"/>
      <c r="E12" s="81"/>
      <c r="F12" s="81"/>
    </row>
    <row r="13" spans="1:6" ht="19.5" customHeight="1" thickBot="1" x14ac:dyDescent="0.4">
      <c r="A13" s="78" t="s">
        <v>95</v>
      </c>
      <c r="B13" s="78"/>
      <c r="C13" s="82"/>
      <c r="D13" s="82"/>
      <c r="E13" s="82"/>
      <c r="F13" s="82"/>
    </row>
    <row r="14" spans="1:6" ht="19.5" customHeight="1" thickBot="1" x14ac:dyDescent="0.4">
      <c r="A14" s="78" t="s">
        <v>64</v>
      </c>
      <c r="B14" s="78"/>
      <c r="C14" s="79"/>
      <c r="D14" s="79"/>
      <c r="E14" s="79"/>
      <c r="F14" s="79"/>
    </row>
    <row r="15" spans="1:6" ht="19.5" customHeight="1" thickBot="1" x14ac:dyDescent="0.4">
      <c r="A15" s="78" t="s">
        <v>66</v>
      </c>
      <c r="B15" s="78"/>
      <c r="C15" s="79"/>
      <c r="D15" s="79"/>
      <c r="E15" s="79"/>
      <c r="F15" s="79"/>
    </row>
    <row r="16" spans="1:6" ht="19.5" customHeight="1" thickBot="1" x14ac:dyDescent="0.4">
      <c r="A16" s="78" t="s">
        <v>69</v>
      </c>
      <c r="B16" s="78"/>
      <c r="C16" s="21"/>
      <c r="D16" s="83"/>
      <c r="E16" s="84"/>
      <c r="F16" s="84"/>
    </row>
    <row r="17" spans="1:6" ht="3" customHeight="1" x14ac:dyDescent="0.35">
      <c r="A17" s="47"/>
      <c r="B17" s="47"/>
      <c r="C17" s="47"/>
      <c r="D17" s="47"/>
      <c r="E17" s="47"/>
      <c r="F17" s="47"/>
    </row>
    <row r="18" spans="1:6" ht="19.5" customHeight="1" x14ac:dyDescent="0.35">
      <c r="A18" s="85" t="s">
        <v>72</v>
      </c>
      <c r="B18" s="85"/>
      <c r="C18" s="85"/>
      <c r="D18" s="85"/>
      <c r="E18" s="85"/>
      <c r="F18" s="85"/>
    </row>
    <row r="19" spans="1:6" ht="19.5" customHeight="1" thickBot="1" x14ac:dyDescent="0.4">
      <c r="A19" s="78" t="s">
        <v>96</v>
      </c>
      <c r="B19" s="78"/>
      <c r="C19" s="79"/>
      <c r="D19" s="79"/>
      <c r="E19" s="79"/>
      <c r="F19" s="79"/>
    </row>
    <row r="20" spans="1:6" ht="19.5" customHeight="1" thickBot="1" x14ac:dyDescent="0.4">
      <c r="A20" s="78" t="s">
        <v>66</v>
      </c>
      <c r="B20" s="78"/>
      <c r="C20" s="79"/>
      <c r="D20" s="79"/>
      <c r="E20" s="79"/>
      <c r="F20" s="79"/>
    </row>
    <row r="21" spans="1:6" ht="19.5" customHeight="1" thickBot="1" x14ac:dyDescent="0.4">
      <c r="A21" s="78" t="s">
        <v>69</v>
      </c>
      <c r="B21" s="78"/>
      <c r="C21" s="72"/>
      <c r="D21" s="86"/>
      <c r="E21" s="84"/>
      <c r="F21" s="84"/>
    </row>
    <row r="22" spans="1:6" ht="29.25" customHeight="1" thickBot="1" x14ac:dyDescent="0.4">
      <c r="A22" s="87" t="s">
        <v>122</v>
      </c>
      <c r="B22" s="87"/>
      <c r="C22" s="79"/>
      <c r="D22" s="79"/>
      <c r="E22" s="79"/>
      <c r="F22" s="79"/>
    </row>
    <row r="23" spans="1:6" ht="19.5" customHeight="1" thickBot="1" x14ac:dyDescent="0.4">
      <c r="A23" s="78" t="s">
        <v>78</v>
      </c>
      <c r="B23" s="78"/>
      <c r="C23" s="84"/>
      <c r="D23" s="88"/>
      <c r="E23" s="79"/>
      <c r="F23" s="79"/>
    </row>
    <row r="24" spans="1:6" ht="19.5" customHeight="1" thickBot="1" x14ac:dyDescent="0.4">
      <c r="A24" s="78" t="s">
        <v>81</v>
      </c>
      <c r="B24" s="78"/>
      <c r="C24" s="79"/>
      <c r="D24" s="79"/>
      <c r="E24" s="79"/>
      <c r="F24" s="79"/>
    </row>
    <row r="25" spans="1:6" ht="3" customHeight="1" x14ac:dyDescent="0.35">
      <c r="A25" s="47"/>
      <c r="B25" s="47"/>
      <c r="C25" s="47"/>
      <c r="D25" s="47"/>
      <c r="E25" s="47"/>
      <c r="F25" s="47"/>
    </row>
    <row r="26" spans="1:6" ht="19.5" customHeight="1" x14ac:dyDescent="0.35">
      <c r="A26" s="85" t="s">
        <v>84</v>
      </c>
      <c r="B26" s="85"/>
      <c r="C26" s="85"/>
      <c r="D26" s="85"/>
      <c r="E26" s="85"/>
      <c r="F26" s="85"/>
    </row>
    <row r="27" spans="1:6" ht="19.5" customHeight="1" thickBot="1" x14ac:dyDescent="0.4">
      <c r="A27" s="78" t="s">
        <v>85</v>
      </c>
      <c r="B27" s="78"/>
      <c r="C27" s="79"/>
      <c r="D27" s="79"/>
      <c r="E27" s="79"/>
      <c r="F27" s="79"/>
    </row>
    <row r="28" spans="1:6" ht="19.5" customHeight="1" thickBot="1" x14ac:dyDescent="0.4">
      <c r="A28" s="78" t="s">
        <v>86</v>
      </c>
      <c r="B28" s="78"/>
      <c r="C28" s="84"/>
      <c r="D28" s="84"/>
      <c r="E28" s="84"/>
      <c r="F28" s="84"/>
    </row>
    <row r="29" spans="1:6" ht="19.5" customHeight="1" thickBot="1" x14ac:dyDescent="0.4">
      <c r="A29" s="78" t="s">
        <v>88</v>
      </c>
      <c r="B29" s="78"/>
      <c r="C29" s="79"/>
      <c r="D29" s="79"/>
      <c r="E29" s="79"/>
      <c r="F29" s="79"/>
    </row>
    <row r="30" spans="1:6" ht="3" customHeight="1" x14ac:dyDescent="0.35">
      <c r="A30" s="47"/>
      <c r="B30" s="47"/>
      <c r="C30" s="47"/>
      <c r="D30" s="47"/>
      <c r="E30" s="47"/>
      <c r="F30" s="47"/>
    </row>
    <row r="31" spans="1:6" ht="18" customHeight="1" x14ac:dyDescent="0.35"/>
    <row r="32" spans="1:6" ht="19.5" customHeight="1" x14ac:dyDescent="0.35">
      <c r="A32" s="89" t="s">
        <v>158</v>
      </c>
      <c r="B32" s="89"/>
      <c r="C32" s="89"/>
      <c r="D32" s="89"/>
      <c r="E32" s="89"/>
      <c r="F32" s="89"/>
    </row>
    <row r="33" spans="1:6" ht="19.5" customHeight="1" x14ac:dyDescent="0.35">
      <c r="A33" s="90" t="s">
        <v>97</v>
      </c>
      <c r="B33" s="90"/>
      <c r="C33" s="90"/>
      <c r="D33" s="90"/>
      <c r="E33" s="90"/>
      <c r="F33" s="90"/>
    </row>
  </sheetData>
  <sheetProtection algorithmName="SHA-512" hashValue="h1BY8jwE+53jW89B9bEIZe0tq92yN1p6bTOUccnSYaCkMxUBfTYOxENVZBWyaOoWWYmkdtCv7Zk8pM+MhbW7Lg==" saltValue="YlXqGZ3A9A/FYgqiIW+Mwg==" spinCount="100000" sheet="1" objects="1" scenarios="1"/>
  <mergeCells count="33">
    <mergeCell ref="A32:F32"/>
    <mergeCell ref="A33:F33"/>
    <mergeCell ref="A29:B29"/>
    <mergeCell ref="C29:F29"/>
    <mergeCell ref="A24:B24"/>
    <mergeCell ref="C24:F24"/>
    <mergeCell ref="A26:F26"/>
    <mergeCell ref="A27:B27"/>
    <mergeCell ref="C27:F27"/>
    <mergeCell ref="A28:B28"/>
    <mergeCell ref="C28:F28"/>
    <mergeCell ref="A21:B21"/>
    <mergeCell ref="D21:F21"/>
    <mergeCell ref="A22:B22"/>
    <mergeCell ref="C22:F22"/>
    <mergeCell ref="A23:B23"/>
    <mergeCell ref="C23:D23"/>
    <mergeCell ref="E23:F23"/>
    <mergeCell ref="A20:B20"/>
    <mergeCell ref="C20:F20"/>
    <mergeCell ref="A15:B15"/>
    <mergeCell ref="C15:F15"/>
    <mergeCell ref="A16:B16"/>
    <mergeCell ref="D16:F16"/>
    <mergeCell ref="A18:F18"/>
    <mergeCell ref="A19:B19"/>
    <mergeCell ref="C19:F19"/>
    <mergeCell ref="A14:B14"/>
    <mergeCell ref="C14:F14"/>
    <mergeCell ref="A11:F11"/>
    <mergeCell ref="A12:F12"/>
    <mergeCell ref="A13:B13"/>
    <mergeCell ref="C13:F13"/>
  </mergeCells>
  <pageMargins left="0.7" right="0.7" top="0.78740157499999996" bottom="0.78740157499999996" header="0.3" footer="0.3"/>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13C88-4990-46DD-870D-7D293729990D}">
  <sheetPr>
    <tabColor theme="6" tint="0.59999389629810485"/>
    <pageSetUpPr fitToPage="1"/>
  </sheetPr>
  <dimension ref="A1:Z47"/>
  <sheetViews>
    <sheetView zoomScaleNormal="100" workbookViewId="0">
      <selection activeCell="A8" sqref="A8"/>
    </sheetView>
  </sheetViews>
  <sheetFormatPr baseColWidth="10" defaultColWidth="11.453125" defaultRowHeight="14.5" x14ac:dyDescent="0.35"/>
  <cols>
    <col min="1" max="13" width="19.1796875" style="40" customWidth="1"/>
    <col min="14" max="14" width="9.90625" style="40" hidden="1" customWidth="1"/>
    <col min="15" max="15" width="2.81640625" style="40" hidden="1" customWidth="1"/>
    <col min="16" max="16" width="9.90625" style="40" hidden="1" customWidth="1"/>
    <col min="17" max="17" width="7.7265625" style="40" hidden="1" customWidth="1"/>
    <col min="18" max="18" width="9.90625" style="40" hidden="1" customWidth="1"/>
    <col min="19" max="19" width="1.90625" style="40" hidden="1" customWidth="1"/>
    <col min="20" max="21" width="9.90625" style="40" hidden="1" customWidth="1"/>
    <col min="22" max="22" width="1.90625" style="40" hidden="1" customWidth="1"/>
    <col min="23" max="23" width="9.90625" style="40" hidden="1" customWidth="1"/>
    <col min="24" max="24" width="1.90625" style="40" hidden="1" customWidth="1"/>
    <col min="25" max="25" width="9.90625" style="40" hidden="1" customWidth="1"/>
    <col min="26" max="26" width="2.81640625" style="40" hidden="1" customWidth="1"/>
    <col min="27" max="16384" width="11.453125" style="40"/>
  </cols>
  <sheetData>
    <row r="1" spans="1:23" ht="19" customHeight="1" thickTop="1" thickBot="1" x14ac:dyDescent="0.4">
      <c r="A1" s="101" t="s">
        <v>3</v>
      </c>
      <c r="B1" s="102"/>
      <c r="C1" s="103" t="str">
        <f>IF('(1) Stammdaten'!C13&lt;&gt;"",'(1) Stammdaten'!C13,"")</f>
        <v/>
      </c>
      <c r="D1" s="104"/>
      <c r="E1" s="105"/>
      <c r="O1" s="48"/>
      <c r="P1" s="48"/>
      <c r="Q1" s="48"/>
    </row>
    <row r="2" spans="1:23" ht="19" customHeight="1" thickTop="1" thickBot="1" x14ac:dyDescent="0.4">
      <c r="A2" s="101" t="s">
        <v>127</v>
      </c>
      <c r="B2" s="102"/>
      <c r="C2" s="106" t="str">
        <f>IF('(1) Stammdaten'!C14&lt;&gt;"",'(1) Stammdaten'!C14,"")</f>
        <v/>
      </c>
      <c r="D2" s="107"/>
      <c r="E2" s="107"/>
      <c r="F2" s="107"/>
      <c r="G2" s="107"/>
      <c r="H2" s="108"/>
      <c r="I2" s="49"/>
      <c r="J2" s="49"/>
      <c r="K2" s="49"/>
      <c r="O2" s="50"/>
    </row>
    <row r="3" spans="1:23" ht="19" customHeight="1" thickTop="1" thickBot="1" x14ac:dyDescent="0.4">
      <c r="A3" s="101" t="s">
        <v>104</v>
      </c>
      <c r="B3" s="102"/>
      <c r="C3" s="106" t="str">
        <f>IF('(1) Stammdaten'!C19&lt;&gt;"",'(1) Stammdaten'!C19,"")</f>
        <v/>
      </c>
      <c r="D3" s="107"/>
      <c r="E3" s="107"/>
      <c r="F3" s="107"/>
      <c r="G3" s="107"/>
      <c r="H3" s="108"/>
    </row>
    <row r="4" spans="1:23" ht="15" thickTop="1" x14ac:dyDescent="0.35">
      <c r="N4" s="95" t="s">
        <v>159</v>
      </c>
      <c r="O4" s="95"/>
      <c r="P4" s="95"/>
      <c r="Q4" s="73">
        <v>713.61</v>
      </c>
    </row>
    <row r="5" spans="1:23" ht="15" thickBot="1" x14ac:dyDescent="0.4"/>
    <row r="6" spans="1:23" ht="57.75" customHeight="1" thickTop="1" thickBot="1" x14ac:dyDescent="0.4">
      <c r="A6" s="51" t="s">
        <v>160</v>
      </c>
      <c r="B6" s="96" t="s">
        <v>161</v>
      </c>
      <c r="C6" s="97"/>
      <c r="D6" s="97"/>
      <c r="E6" s="97"/>
      <c r="F6" s="97"/>
      <c r="G6" s="98"/>
      <c r="H6" s="52"/>
      <c r="I6" s="53"/>
      <c r="J6" s="53"/>
      <c r="K6" s="53"/>
    </row>
    <row r="7" spans="1:23" ht="46.5" customHeight="1" thickTop="1" thickBot="1" x14ac:dyDescent="0.4">
      <c r="A7" s="54" t="s">
        <v>107</v>
      </c>
      <c r="B7" s="55" t="s">
        <v>162</v>
      </c>
      <c r="C7" s="54" t="s">
        <v>105</v>
      </c>
      <c r="D7" s="54" t="s">
        <v>108</v>
      </c>
      <c r="E7" s="54" t="s">
        <v>109</v>
      </c>
      <c r="F7" s="54" t="s">
        <v>163</v>
      </c>
      <c r="G7" s="54" t="s">
        <v>164</v>
      </c>
    </row>
    <row r="8" spans="1:23" ht="19" customHeight="1" thickTop="1" thickBot="1" x14ac:dyDescent="0.4">
      <c r="A8" s="41"/>
      <c r="B8" s="56" t="str">
        <f t="shared" ref="B8:B13" si="0">IF(A8=$N$9,$O$9,IF(A8=$N$10,$O$10,IF(A8=$N$11,$O$11,IF(A8=$N$12,$O$12,IF(A8=$N$13,$O$13,IF(A8=$P$9,$Q$9,IF(A8=$P$10,$Q$10,IF(A8=$P$11,$Q$11,IF(A8=$P$12,$Q$12,IF(A8=$P$13,$Q$13,IF(A8=$R$9,$S$9,IF(A8=$R$10,$S$10," "))))))))))))</f>
        <v xml:space="preserve"> </v>
      </c>
      <c r="C8" s="42"/>
      <c r="D8" s="43"/>
      <c r="E8" s="43"/>
      <c r="F8" s="57" t="str">
        <f t="shared" ref="F8:F10" si="1">IFERROR(($B8*$C8*$E8)," ")</f>
        <v xml:space="preserve"> </v>
      </c>
      <c r="G8" s="57" t="str">
        <f>IFERROR(($Q$4*$B8*$C8+$F8)," ")</f>
        <v xml:space="preserve"> </v>
      </c>
      <c r="I8" s="58"/>
      <c r="J8" s="99" t="s">
        <v>110</v>
      </c>
      <c r="K8" s="99"/>
      <c r="N8" s="91" t="s">
        <v>165</v>
      </c>
      <c r="O8" s="91"/>
      <c r="P8" s="91"/>
      <c r="Q8" s="91"/>
      <c r="R8" s="91"/>
      <c r="S8" s="91"/>
      <c r="T8" s="59"/>
      <c r="U8" s="59"/>
      <c r="V8" s="59"/>
      <c r="W8" s="59"/>
    </row>
    <row r="9" spans="1:23" ht="19" customHeight="1" thickTop="1" thickBot="1" x14ac:dyDescent="0.4">
      <c r="A9" s="41"/>
      <c r="B9" s="56" t="str">
        <f t="shared" si="0"/>
        <v xml:space="preserve"> </v>
      </c>
      <c r="C9" s="42"/>
      <c r="D9" s="43"/>
      <c r="E9" s="43"/>
      <c r="F9" s="57" t="str">
        <f t="shared" si="1"/>
        <v xml:space="preserve"> </v>
      </c>
      <c r="G9" s="57" t="str">
        <f t="shared" ref="G9:G13" si="2">IFERROR(($Q$4*$B9*$C9+$F9),"")</f>
        <v/>
      </c>
      <c r="I9" s="60"/>
      <c r="J9" s="100" t="s">
        <v>111</v>
      </c>
      <c r="K9" s="100"/>
      <c r="N9" s="61">
        <v>44927</v>
      </c>
      <c r="O9" s="62">
        <v>12</v>
      </c>
      <c r="P9" s="61">
        <v>45078</v>
      </c>
      <c r="Q9" s="62">
        <v>7</v>
      </c>
      <c r="R9" s="61">
        <v>45231</v>
      </c>
      <c r="S9" s="62">
        <v>2</v>
      </c>
    </row>
    <row r="10" spans="1:23" ht="19" customHeight="1" thickTop="1" thickBot="1" x14ac:dyDescent="0.4">
      <c r="A10" s="41"/>
      <c r="B10" s="56" t="str">
        <f t="shared" si="0"/>
        <v xml:space="preserve"> </v>
      </c>
      <c r="C10" s="42"/>
      <c r="D10" s="43"/>
      <c r="E10" s="43"/>
      <c r="F10" s="57" t="str">
        <f t="shared" si="1"/>
        <v xml:space="preserve"> </v>
      </c>
      <c r="G10" s="57" t="str">
        <f t="shared" si="2"/>
        <v/>
      </c>
      <c r="N10" s="61">
        <v>44958</v>
      </c>
      <c r="O10" s="62">
        <v>11</v>
      </c>
      <c r="P10" s="61">
        <v>45108</v>
      </c>
      <c r="Q10" s="62">
        <v>6</v>
      </c>
      <c r="R10" s="61">
        <v>45261</v>
      </c>
      <c r="S10" s="62">
        <v>1</v>
      </c>
    </row>
    <row r="11" spans="1:23" ht="19" customHeight="1" thickTop="1" thickBot="1" x14ac:dyDescent="0.4">
      <c r="A11" s="41"/>
      <c r="B11" s="56" t="str">
        <f t="shared" si="0"/>
        <v xml:space="preserve"> </v>
      </c>
      <c r="C11" s="42"/>
      <c r="D11" s="43"/>
      <c r="E11" s="43"/>
      <c r="F11" s="57" t="str">
        <f>IFERROR(($B11*$C11*$E11)," ")</f>
        <v xml:space="preserve"> </v>
      </c>
      <c r="G11" s="57" t="str">
        <f t="shared" si="2"/>
        <v/>
      </c>
      <c r="N11" s="61">
        <v>44986</v>
      </c>
      <c r="O11" s="62">
        <v>10</v>
      </c>
      <c r="P11" s="61">
        <v>45139</v>
      </c>
      <c r="Q11" s="62">
        <v>5</v>
      </c>
      <c r="R11" s="62"/>
      <c r="S11" s="62"/>
    </row>
    <row r="12" spans="1:23" ht="19" customHeight="1" thickTop="1" thickBot="1" x14ac:dyDescent="0.4">
      <c r="A12" s="41"/>
      <c r="B12" s="56" t="str">
        <f t="shared" si="0"/>
        <v xml:space="preserve"> </v>
      </c>
      <c r="C12" s="42"/>
      <c r="D12" s="43"/>
      <c r="E12" s="43"/>
      <c r="F12" s="57" t="str">
        <f>IFERROR(($B12*$C12*$E12)," ")</f>
        <v xml:space="preserve"> </v>
      </c>
      <c r="G12" s="57" t="str">
        <f t="shared" si="2"/>
        <v/>
      </c>
      <c r="N12" s="61">
        <v>45017</v>
      </c>
      <c r="O12" s="62">
        <v>9</v>
      </c>
      <c r="P12" s="61">
        <v>45170</v>
      </c>
      <c r="Q12" s="62">
        <v>4</v>
      </c>
      <c r="R12" s="62"/>
      <c r="S12" s="62"/>
    </row>
    <row r="13" spans="1:23" ht="19" customHeight="1" thickTop="1" thickBot="1" x14ac:dyDescent="0.4">
      <c r="A13" s="41"/>
      <c r="B13" s="56" t="str">
        <f t="shared" si="0"/>
        <v xml:space="preserve"> </v>
      </c>
      <c r="C13" s="42"/>
      <c r="D13" s="43"/>
      <c r="E13" s="43"/>
      <c r="F13" s="57" t="str">
        <f>IFERROR(($B13*$C13*$E13)," ")</f>
        <v xml:space="preserve"> </v>
      </c>
      <c r="G13" s="57" t="str">
        <f t="shared" si="2"/>
        <v/>
      </c>
      <c r="N13" s="61">
        <v>45047</v>
      </c>
      <c r="O13" s="62">
        <v>8</v>
      </c>
      <c r="P13" s="61">
        <v>45200</v>
      </c>
      <c r="Q13" s="62">
        <v>3</v>
      </c>
      <c r="R13" s="62"/>
      <c r="S13" s="62"/>
    </row>
    <row r="14" spans="1:23" ht="15" thickTop="1" x14ac:dyDescent="0.35"/>
    <row r="15" spans="1:23" ht="15" thickBot="1" x14ac:dyDescent="0.4"/>
    <row r="16" spans="1:23" ht="69.75" customHeight="1" thickTop="1" thickBot="1" x14ac:dyDescent="0.4">
      <c r="A16" s="51" t="s">
        <v>166</v>
      </c>
      <c r="B16" s="96" t="s">
        <v>167</v>
      </c>
      <c r="C16" s="97"/>
      <c r="D16" s="97"/>
      <c r="E16" s="97"/>
      <c r="F16" s="97"/>
      <c r="G16" s="97"/>
      <c r="H16" s="97"/>
      <c r="I16" s="97"/>
      <c r="J16" s="97"/>
      <c r="K16" s="97"/>
      <c r="L16" s="98"/>
      <c r="M16" s="52"/>
    </row>
    <row r="17" spans="1:26" ht="61.5" customHeight="1" thickTop="1" thickBot="1" x14ac:dyDescent="0.4">
      <c r="A17" s="54" t="s">
        <v>112</v>
      </c>
      <c r="B17" s="54" t="s">
        <v>128</v>
      </c>
      <c r="C17" s="54" t="s">
        <v>129</v>
      </c>
      <c r="D17" s="54" t="s">
        <v>105</v>
      </c>
      <c r="E17" s="54" t="s">
        <v>108</v>
      </c>
      <c r="F17" s="63" t="s">
        <v>109</v>
      </c>
      <c r="G17" s="55" t="s">
        <v>113</v>
      </c>
      <c r="H17" s="54" t="s">
        <v>114</v>
      </c>
      <c r="I17" s="54" t="s">
        <v>115</v>
      </c>
      <c r="J17" s="54" t="s">
        <v>116</v>
      </c>
      <c r="K17" s="54" t="s">
        <v>163</v>
      </c>
      <c r="L17" s="74" t="s">
        <v>164</v>
      </c>
    </row>
    <row r="18" spans="1:26" ht="19" customHeight="1" thickTop="1" thickBot="1" x14ac:dyDescent="0.4">
      <c r="A18" s="41"/>
      <c r="B18" s="56" t="str">
        <f t="shared" ref="B18:B23" si="3">IF(A18=$U$19,$V$19,IF(A18=$U$20,$V$20,IF(A18=$U$21,$V$21,IF(A18=$U$22,$V$22,IF(A18=$U$23,$V$23,IF(A18=$W$19,$X$19,IF(A18=$W$20,$X$20,IF(A18=$W$21,$X$21,IF(A18=$W$22,$X$22,IF(A18=$W$23,$X$23,IF(A18=$Y$19,$Z$19,IF(A18=$Y$20,$Z$20," "))))))))))))</f>
        <v xml:space="preserve"> </v>
      </c>
      <c r="C18" s="56" t="str">
        <f t="shared" ref="C18:C23" si="4">IF(A18=$N$19,$O$19,IF(A18=$N$20,$O$20,IF(A18=$N$21,$O$21,IF(A18=$N$22,$O$22,IF(A18=$N$23,$O$23,IF(A18=$P$19,$Q$19,IF(A18=$P$20,$Q$20,IF(A18=$P$21,$Q$21,IF(A18=$P$22,$Q$22,IF(A18=$P$23,$Q$23,IF(A18=$R$19,$S$19,IF(A18=$R$20,$S$20," "))))))))))))</f>
        <v xml:space="preserve"> </v>
      </c>
      <c r="D18" s="42"/>
      <c r="E18" s="43"/>
      <c r="F18" s="44"/>
      <c r="G18" s="45"/>
      <c r="H18" s="43"/>
      <c r="I18" s="43"/>
      <c r="J18" s="57">
        <f>IFERROR(($H18-$I18/9.5)," ")</f>
        <v>0</v>
      </c>
      <c r="K18" s="57" t="str">
        <f t="shared" ref="K18:K23" si="5">IFERROR(($F18*$B18*$D18+ROUND($J18,2)*$C18*$D18)," ")</f>
        <v xml:space="preserve"> </v>
      </c>
      <c r="L18" s="57" t="str">
        <f>IFERROR(((($B18+$C18)*$D18*$Q$4+$K18))," ")</f>
        <v xml:space="preserve"> </v>
      </c>
      <c r="N18" s="112" t="s">
        <v>168</v>
      </c>
      <c r="O18" s="112"/>
      <c r="P18" s="112"/>
      <c r="Q18" s="112"/>
      <c r="R18" s="112"/>
      <c r="S18" s="112"/>
      <c r="T18" s="48"/>
      <c r="U18" s="109" t="s">
        <v>169</v>
      </c>
      <c r="V18" s="109"/>
      <c r="W18" s="109"/>
      <c r="X18" s="109"/>
      <c r="Y18" s="109"/>
      <c r="Z18" s="109"/>
    </row>
    <row r="19" spans="1:26" ht="19" customHeight="1" thickTop="1" thickBot="1" x14ac:dyDescent="0.4">
      <c r="A19" s="41"/>
      <c r="B19" s="56" t="str">
        <f t="shared" si="3"/>
        <v xml:space="preserve"> </v>
      </c>
      <c r="C19" s="56" t="str">
        <f t="shared" si="4"/>
        <v xml:space="preserve"> </v>
      </c>
      <c r="D19" s="42"/>
      <c r="E19" s="43"/>
      <c r="F19" s="44"/>
      <c r="G19" s="45"/>
      <c r="H19" s="43"/>
      <c r="I19" s="43"/>
      <c r="J19" s="57">
        <f t="shared" ref="J19:J23" si="6">IFERROR(($H19-$I19/9.5)," ")</f>
        <v>0</v>
      </c>
      <c r="K19" s="57" t="str">
        <f t="shared" si="5"/>
        <v xml:space="preserve"> </v>
      </c>
      <c r="L19" s="57" t="str">
        <f t="shared" ref="L19:L22" si="7">IFERROR(((($B19+$C19)*$D19*$Q$4+$K19))," ")</f>
        <v xml:space="preserve"> </v>
      </c>
      <c r="N19" s="61">
        <v>44562</v>
      </c>
      <c r="O19" s="62">
        <v>12</v>
      </c>
      <c r="P19" s="61">
        <v>44713</v>
      </c>
      <c r="Q19" s="62">
        <v>7</v>
      </c>
      <c r="R19" s="61">
        <v>44866</v>
      </c>
      <c r="S19" s="62">
        <v>2</v>
      </c>
      <c r="U19" s="61">
        <v>44562</v>
      </c>
      <c r="V19" s="62">
        <v>0</v>
      </c>
      <c r="W19" s="61">
        <v>44713</v>
      </c>
      <c r="X19" s="62">
        <v>5</v>
      </c>
      <c r="Y19" s="61">
        <v>44866</v>
      </c>
      <c r="Z19" s="62">
        <v>10</v>
      </c>
    </row>
    <row r="20" spans="1:26" ht="19" customHeight="1" thickTop="1" thickBot="1" x14ac:dyDescent="0.4">
      <c r="A20" s="41"/>
      <c r="B20" s="56" t="str">
        <f t="shared" si="3"/>
        <v xml:space="preserve"> </v>
      </c>
      <c r="C20" s="56" t="str">
        <f t="shared" si="4"/>
        <v xml:space="preserve"> </v>
      </c>
      <c r="D20" s="42"/>
      <c r="E20" s="43"/>
      <c r="F20" s="44"/>
      <c r="G20" s="45"/>
      <c r="H20" s="43"/>
      <c r="I20" s="43"/>
      <c r="J20" s="57">
        <f t="shared" si="6"/>
        <v>0</v>
      </c>
      <c r="K20" s="57" t="str">
        <f t="shared" si="5"/>
        <v xml:space="preserve"> </v>
      </c>
      <c r="L20" s="57" t="str">
        <f t="shared" si="7"/>
        <v xml:space="preserve"> </v>
      </c>
      <c r="N20" s="61">
        <v>44593</v>
      </c>
      <c r="O20" s="62">
        <v>11</v>
      </c>
      <c r="P20" s="61">
        <v>44743</v>
      </c>
      <c r="Q20" s="62">
        <v>6</v>
      </c>
      <c r="R20" s="61">
        <v>44896</v>
      </c>
      <c r="S20" s="62">
        <v>1</v>
      </c>
      <c r="U20" s="61">
        <v>44593</v>
      </c>
      <c r="V20" s="62">
        <v>1</v>
      </c>
      <c r="W20" s="61">
        <v>44743</v>
      </c>
      <c r="X20" s="62">
        <v>6</v>
      </c>
      <c r="Y20" s="61">
        <v>44896</v>
      </c>
      <c r="Z20" s="62">
        <v>11</v>
      </c>
    </row>
    <row r="21" spans="1:26" ht="19" customHeight="1" thickTop="1" thickBot="1" x14ac:dyDescent="0.4">
      <c r="A21" s="41"/>
      <c r="B21" s="56" t="str">
        <f t="shared" si="3"/>
        <v xml:space="preserve"> </v>
      </c>
      <c r="C21" s="56" t="str">
        <f t="shared" si="4"/>
        <v xml:space="preserve"> </v>
      </c>
      <c r="D21" s="42"/>
      <c r="E21" s="43"/>
      <c r="F21" s="44"/>
      <c r="G21" s="45"/>
      <c r="H21" s="43"/>
      <c r="I21" s="43"/>
      <c r="J21" s="57">
        <f t="shared" si="6"/>
        <v>0</v>
      </c>
      <c r="K21" s="57" t="str">
        <f t="shared" si="5"/>
        <v xml:space="preserve"> </v>
      </c>
      <c r="L21" s="57" t="str">
        <f t="shared" si="7"/>
        <v xml:space="preserve"> </v>
      </c>
      <c r="N21" s="61">
        <v>44621</v>
      </c>
      <c r="O21" s="62">
        <v>10</v>
      </c>
      <c r="P21" s="61">
        <v>44774</v>
      </c>
      <c r="Q21" s="62">
        <v>5</v>
      </c>
      <c r="R21" s="62"/>
      <c r="S21" s="62"/>
      <c r="U21" s="61">
        <v>44621</v>
      </c>
      <c r="V21" s="62">
        <v>2</v>
      </c>
      <c r="W21" s="61">
        <v>44774</v>
      </c>
      <c r="X21" s="62">
        <v>7</v>
      </c>
      <c r="Y21" s="62"/>
      <c r="Z21" s="62"/>
    </row>
    <row r="22" spans="1:26" ht="19" customHeight="1" thickTop="1" thickBot="1" x14ac:dyDescent="0.4">
      <c r="A22" s="41"/>
      <c r="B22" s="56" t="str">
        <f t="shared" si="3"/>
        <v xml:space="preserve"> </v>
      </c>
      <c r="C22" s="56" t="str">
        <f t="shared" si="4"/>
        <v xml:space="preserve"> </v>
      </c>
      <c r="D22" s="42"/>
      <c r="E22" s="43"/>
      <c r="F22" s="44"/>
      <c r="G22" s="45"/>
      <c r="H22" s="43"/>
      <c r="I22" s="43"/>
      <c r="J22" s="57">
        <f t="shared" si="6"/>
        <v>0</v>
      </c>
      <c r="K22" s="57" t="str">
        <f t="shared" si="5"/>
        <v xml:space="preserve"> </v>
      </c>
      <c r="L22" s="57" t="str">
        <f t="shared" si="7"/>
        <v xml:space="preserve"> </v>
      </c>
      <c r="N22" s="61">
        <v>44652</v>
      </c>
      <c r="O22" s="62">
        <v>9</v>
      </c>
      <c r="P22" s="61">
        <v>44805</v>
      </c>
      <c r="Q22" s="62">
        <v>4</v>
      </c>
      <c r="R22" s="62"/>
      <c r="S22" s="62"/>
      <c r="U22" s="61">
        <v>44652</v>
      </c>
      <c r="V22" s="62">
        <v>3</v>
      </c>
      <c r="W22" s="61">
        <v>44805</v>
      </c>
      <c r="X22" s="62">
        <v>8</v>
      </c>
      <c r="Y22" s="62"/>
      <c r="Z22" s="62"/>
    </row>
    <row r="23" spans="1:26" ht="19" customHeight="1" thickTop="1" thickBot="1" x14ac:dyDescent="0.4">
      <c r="A23" s="41"/>
      <c r="B23" s="56" t="str">
        <f t="shared" si="3"/>
        <v xml:space="preserve"> </v>
      </c>
      <c r="C23" s="56" t="str">
        <f t="shared" si="4"/>
        <v xml:space="preserve"> </v>
      </c>
      <c r="D23" s="42"/>
      <c r="E23" s="43"/>
      <c r="F23" s="44"/>
      <c r="G23" s="45"/>
      <c r="H23" s="43"/>
      <c r="I23" s="43"/>
      <c r="J23" s="57">
        <f t="shared" si="6"/>
        <v>0</v>
      </c>
      <c r="K23" s="57" t="str">
        <f t="shared" si="5"/>
        <v xml:space="preserve"> </v>
      </c>
      <c r="L23" s="57" t="str">
        <f>IFERROR(((($B23+$C23)*$D23*$Q$4+$K23))," ")</f>
        <v xml:space="preserve"> </v>
      </c>
      <c r="N23" s="61">
        <v>44682</v>
      </c>
      <c r="O23" s="62">
        <v>8</v>
      </c>
      <c r="P23" s="61">
        <v>44835</v>
      </c>
      <c r="Q23" s="62">
        <v>3</v>
      </c>
      <c r="R23" s="62"/>
      <c r="S23" s="62"/>
      <c r="U23" s="61">
        <v>44682</v>
      </c>
      <c r="V23" s="62">
        <v>4</v>
      </c>
      <c r="W23" s="61">
        <v>44835</v>
      </c>
      <c r="X23" s="62">
        <v>9</v>
      </c>
      <c r="Y23" s="62"/>
      <c r="Z23" s="62"/>
    </row>
    <row r="24" spans="1:26" ht="15" thickTop="1" x14ac:dyDescent="0.35">
      <c r="A24" s="64"/>
      <c r="B24" s="64"/>
      <c r="C24" s="64"/>
      <c r="D24" s="64"/>
      <c r="E24" s="64"/>
      <c r="F24" s="64"/>
      <c r="G24" s="64"/>
      <c r="H24" s="64"/>
      <c r="I24" s="65"/>
      <c r="J24" s="65"/>
      <c r="K24" s="65"/>
      <c r="L24" s="65"/>
      <c r="M24" s="65"/>
      <c r="N24" s="65"/>
      <c r="O24" s="65"/>
      <c r="P24" s="65"/>
      <c r="Q24" s="65"/>
      <c r="R24" s="65"/>
      <c r="S24" s="65"/>
      <c r="T24" s="65"/>
      <c r="U24" s="65"/>
      <c r="V24" s="65"/>
      <c r="W24" s="65"/>
      <c r="X24" s="65"/>
      <c r="Y24" s="65"/>
      <c r="Z24" s="65"/>
    </row>
    <row r="25" spans="1:26" ht="15" thickBot="1" x14ac:dyDescent="0.4">
      <c r="A25" s="64"/>
      <c r="B25" s="64"/>
      <c r="C25" s="64"/>
      <c r="D25" s="64"/>
      <c r="E25" s="64"/>
      <c r="F25" s="64"/>
      <c r="G25" s="64"/>
      <c r="H25" s="64"/>
      <c r="I25" s="65"/>
      <c r="J25" s="65"/>
      <c r="K25" s="65"/>
      <c r="L25" s="65"/>
      <c r="M25" s="65"/>
      <c r="N25" s="65"/>
      <c r="O25" s="65"/>
      <c r="P25" s="65"/>
      <c r="Q25" s="65"/>
      <c r="R25" s="65"/>
      <c r="S25" s="65"/>
      <c r="T25" s="65"/>
      <c r="U25" s="65"/>
      <c r="V25" s="65"/>
      <c r="W25" s="65"/>
      <c r="X25" s="65"/>
      <c r="Y25" s="65"/>
      <c r="Z25" s="65"/>
    </row>
    <row r="26" spans="1:26" ht="57.5" customHeight="1" thickTop="1" thickBot="1" x14ac:dyDescent="0.4">
      <c r="A26" s="51" t="s">
        <v>170</v>
      </c>
      <c r="B26" s="96" t="s">
        <v>171</v>
      </c>
      <c r="C26" s="97"/>
      <c r="D26" s="97"/>
      <c r="E26" s="97"/>
      <c r="F26" s="97"/>
      <c r="G26" s="97"/>
      <c r="H26" s="97"/>
      <c r="I26" s="97"/>
      <c r="J26" s="97"/>
      <c r="K26" s="97"/>
      <c r="L26" s="97"/>
      <c r="M26" s="98"/>
    </row>
    <row r="27" spans="1:26" ht="61.5" customHeight="1" thickTop="1" thickBot="1" x14ac:dyDescent="0.4">
      <c r="A27" s="54" t="s">
        <v>117</v>
      </c>
      <c r="B27" s="54" t="s">
        <v>129</v>
      </c>
      <c r="C27" s="54" t="s">
        <v>130</v>
      </c>
      <c r="D27" s="54" t="s">
        <v>105</v>
      </c>
      <c r="E27" s="54" t="s">
        <v>113</v>
      </c>
      <c r="F27" s="63" t="s">
        <v>114</v>
      </c>
      <c r="G27" s="55" t="s">
        <v>118</v>
      </c>
      <c r="H27" s="54" t="s">
        <v>119</v>
      </c>
      <c r="I27" s="54" t="s">
        <v>115</v>
      </c>
      <c r="J27" s="54" t="s">
        <v>116</v>
      </c>
      <c r="K27" s="54" t="s">
        <v>120</v>
      </c>
      <c r="L27" s="54" t="s">
        <v>163</v>
      </c>
      <c r="M27" s="75" t="s">
        <v>164</v>
      </c>
    </row>
    <row r="28" spans="1:26" ht="19" customHeight="1" thickTop="1" thickBot="1" x14ac:dyDescent="0.4">
      <c r="A28" s="41"/>
      <c r="B28" s="56" t="str">
        <f t="shared" ref="B28:B33" si="8">IF(A28=$U$29,$V$29,IF(A28=$U$30,$V$30,IF(A28=$U$31,$V$31,IF(A28=$U$32,$V$32,IF(A28=$U$33,$V$33,IF(A28=$W$29,$X$29,IF(A28=$W$30,$X$30,IF(A28=$W$31,$X$31,IF(A28=$W$32,$X$32,IF(A28=$W$33,$X$33,IF(A28=$Y$29,$Z$29,IF(A28=$Y$30,$Z$30," "))))))))))))</f>
        <v xml:space="preserve"> </v>
      </c>
      <c r="C28" s="56" t="str">
        <f t="shared" ref="C28:C33" si="9">IF(A28=$N$29,$O$29,IF(A28=$N$30,$O$30,IF(A28=$N$31,$O$31,IF(A28=$N$32,$O$32,IF(A28=$N$33,$O$33,IF(A28=$P$29,$Q$29,IF(A28=$P$30,$Q$30,IF(A28=$P$31,$Q$31,IF(A28=$P$32,$Q$32,IF(A28=$P$33,$Q$33,IF(A28=$R$29,$S$29,IF(A28=$R$30,$S$30," "))))))))))))</f>
        <v xml:space="preserve"> </v>
      </c>
      <c r="D28" s="42"/>
      <c r="E28" s="43"/>
      <c r="F28" s="44"/>
      <c r="G28" s="45"/>
      <c r="H28" s="43"/>
      <c r="I28" s="43"/>
      <c r="J28" s="57">
        <f>IFERROR(($F28-$I28/9.5)," ")</f>
        <v>0</v>
      </c>
      <c r="K28" s="66">
        <f>IFERROR(($H28-$I28/9.5)," ")</f>
        <v>0</v>
      </c>
      <c r="L28" s="57" t="str">
        <f t="shared" ref="L28:L33" si="10">IFERROR((ROUND($J28,2)*$B28*$D28+ROUND($K28,2)*$C28*$D28)," ")</f>
        <v xml:space="preserve"> </v>
      </c>
      <c r="M28" s="57" t="str">
        <f>IFERROR(((($B28+$C28)*$D28*$Q$4+$L28))," ")</f>
        <v xml:space="preserve"> </v>
      </c>
      <c r="N28" s="111" t="s">
        <v>172</v>
      </c>
      <c r="O28" s="111"/>
      <c r="P28" s="111"/>
      <c r="Q28" s="111"/>
      <c r="R28" s="111"/>
      <c r="S28" s="111"/>
      <c r="T28" s="59"/>
      <c r="U28" s="110" t="s">
        <v>173</v>
      </c>
      <c r="V28" s="110"/>
      <c r="W28" s="110"/>
      <c r="X28" s="110"/>
      <c r="Y28" s="110"/>
      <c r="Z28" s="110"/>
    </row>
    <row r="29" spans="1:26" ht="19" customHeight="1" thickTop="1" thickBot="1" x14ac:dyDescent="0.4">
      <c r="A29" s="41"/>
      <c r="B29" s="56" t="str">
        <f t="shared" si="8"/>
        <v xml:space="preserve"> </v>
      </c>
      <c r="C29" s="56" t="str">
        <f t="shared" si="9"/>
        <v xml:space="preserve"> </v>
      </c>
      <c r="D29" s="42"/>
      <c r="E29" s="43"/>
      <c r="F29" s="44"/>
      <c r="G29" s="45"/>
      <c r="H29" s="43"/>
      <c r="I29" s="43"/>
      <c r="J29" s="57">
        <f t="shared" ref="J29:J33" si="11">IFERROR(($F29-$I29/9.5)," ")</f>
        <v>0</v>
      </c>
      <c r="K29" s="66">
        <f t="shared" ref="K29:K33" si="12">IFERROR(($H29-$I29/9.5)," ")</f>
        <v>0</v>
      </c>
      <c r="L29" s="57" t="str">
        <f t="shared" si="10"/>
        <v xml:space="preserve"> </v>
      </c>
      <c r="M29" s="57" t="str">
        <f t="shared" ref="M29:M33" si="13">IFERROR(((($B29+$C29)*$D29*$Q$4+$L29))," ")</f>
        <v xml:space="preserve"> </v>
      </c>
      <c r="N29" s="61">
        <v>44197</v>
      </c>
      <c r="O29" s="62">
        <v>12</v>
      </c>
      <c r="P29" s="61">
        <v>44348</v>
      </c>
      <c r="Q29" s="62">
        <v>7</v>
      </c>
      <c r="R29" s="61">
        <v>44501</v>
      </c>
      <c r="S29" s="62">
        <v>2</v>
      </c>
      <c r="U29" s="61">
        <v>44197</v>
      </c>
      <c r="V29" s="62">
        <v>0</v>
      </c>
      <c r="W29" s="61">
        <v>44348</v>
      </c>
      <c r="X29" s="62">
        <v>5</v>
      </c>
      <c r="Y29" s="61">
        <v>44501</v>
      </c>
      <c r="Z29" s="62">
        <v>10</v>
      </c>
    </row>
    <row r="30" spans="1:26" ht="19" customHeight="1" thickTop="1" thickBot="1" x14ac:dyDescent="0.4">
      <c r="A30" s="41"/>
      <c r="B30" s="56" t="str">
        <f t="shared" si="8"/>
        <v xml:space="preserve"> </v>
      </c>
      <c r="C30" s="56" t="str">
        <f t="shared" si="9"/>
        <v xml:space="preserve"> </v>
      </c>
      <c r="D30" s="42"/>
      <c r="E30" s="43"/>
      <c r="F30" s="44"/>
      <c r="G30" s="45"/>
      <c r="H30" s="43"/>
      <c r="I30" s="43"/>
      <c r="J30" s="57">
        <f t="shared" si="11"/>
        <v>0</v>
      </c>
      <c r="K30" s="66">
        <f t="shared" si="12"/>
        <v>0</v>
      </c>
      <c r="L30" s="57" t="str">
        <f t="shared" si="10"/>
        <v xml:space="preserve"> </v>
      </c>
      <c r="M30" s="57" t="str">
        <f t="shared" si="13"/>
        <v xml:space="preserve"> </v>
      </c>
      <c r="N30" s="61">
        <v>44228</v>
      </c>
      <c r="O30" s="62">
        <v>11</v>
      </c>
      <c r="P30" s="61">
        <v>44378</v>
      </c>
      <c r="Q30" s="62">
        <v>6</v>
      </c>
      <c r="R30" s="61">
        <v>44531</v>
      </c>
      <c r="S30" s="62">
        <v>1</v>
      </c>
      <c r="U30" s="61">
        <v>44228</v>
      </c>
      <c r="V30" s="62">
        <v>1</v>
      </c>
      <c r="W30" s="61">
        <v>44378</v>
      </c>
      <c r="X30" s="62">
        <v>6</v>
      </c>
      <c r="Y30" s="61">
        <v>44531</v>
      </c>
      <c r="Z30" s="62">
        <v>11</v>
      </c>
    </row>
    <row r="31" spans="1:26" ht="19" customHeight="1" thickTop="1" thickBot="1" x14ac:dyDescent="0.4">
      <c r="A31" s="41"/>
      <c r="B31" s="56" t="str">
        <f t="shared" si="8"/>
        <v xml:space="preserve"> </v>
      </c>
      <c r="C31" s="56" t="str">
        <f t="shared" si="9"/>
        <v xml:space="preserve"> </v>
      </c>
      <c r="D31" s="42"/>
      <c r="E31" s="43"/>
      <c r="F31" s="44"/>
      <c r="G31" s="45"/>
      <c r="H31" s="43"/>
      <c r="I31" s="43"/>
      <c r="J31" s="57">
        <f t="shared" si="11"/>
        <v>0</v>
      </c>
      <c r="K31" s="66">
        <f t="shared" si="12"/>
        <v>0</v>
      </c>
      <c r="L31" s="57" t="str">
        <f t="shared" si="10"/>
        <v xml:space="preserve"> </v>
      </c>
      <c r="M31" s="57" t="str">
        <f t="shared" si="13"/>
        <v xml:space="preserve"> </v>
      </c>
      <c r="N31" s="61">
        <v>44256</v>
      </c>
      <c r="O31" s="62">
        <v>10</v>
      </c>
      <c r="P31" s="61">
        <v>44409</v>
      </c>
      <c r="Q31" s="62">
        <v>5</v>
      </c>
      <c r="R31" s="62"/>
      <c r="S31" s="62"/>
      <c r="U31" s="61">
        <v>44256</v>
      </c>
      <c r="V31" s="62">
        <v>2</v>
      </c>
      <c r="W31" s="61">
        <v>44409</v>
      </c>
      <c r="X31" s="62">
        <v>7</v>
      </c>
      <c r="Y31" s="62"/>
      <c r="Z31" s="62"/>
    </row>
    <row r="32" spans="1:26" ht="19" customHeight="1" thickTop="1" thickBot="1" x14ac:dyDescent="0.4">
      <c r="A32" s="41"/>
      <c r="B32" s="56" t="str">
        <f t="shared" si="8"/>
        <v xml:space="preserve"> </v>
      </c>
      <c r="C32" s="56" t="str">
        <f t="shared" si="9"/>
        <v xml:space="preserve"> </v>
      </c>
      <c r="D32" s="42"/>
      <c r="E32" s="43"/>
      <c r="F32" s="44"/>
      <c r="G32" s="45"/>
      <c r="H32" s="43"/>
      <c r="I32" s="43"/>
      <c r="J32" s="57">
        <f t="shared" si="11"/>
        <v>0</v>
      </c>
      <c r="K32" s="66">
        <f t="shared" si="12"/>
        <v>0</v>
      </c>
      <c r="L32" s="57" t="str">
        <f t="shared" si="10"/>
        <v xml:space="preserve"> </v>
      </c>
      <c r="M32" s="57" t="str">
        <f t="shared" si="13"/>
        <v xml:space="preserve"> </v>
      </c>
      <c r="N32" s="61">
        <v>44287</v>
      </c>
      <c r="O32" s="62">
        <v>9</v>
      </c>
      <c r="P32" s="61">
        <v>44440</v>
      </c>
      <c r="Q32" s="62">
        <v>4</v>
      </c>
      <c r="R32" s="62"/>
      <c r="S32" s="62"/>
      <c r="U32" s="61">
        <v>44287</v>
      </c>
      <c r="V32" s="62">
        <v>3</v>
      </c>
      <c r="W32" s="61">
        <v>44440</v>
      </c>
      <c r="X32" s="62">
        <v>8</v>
      </c>
      <c r="Y32" s="62"/>
      <c r="Z32" s="62"/>
    </row>
    <row r="33" spans="1:26" ht="19" customHeight="1" thickTop="1" thickBot="1" x14ac:dyDescent="0.4">
      <c r="A33" s="41"/>
      <c r="B33" s="56" t="str">
        <f t="shared" si="8"/>
        <v xml:space="preserve"> </v>
      </c>
      <c r="C33" s="56" t="str">
        <f t="shared" si="9"/>
        <v xml:space="preserve"> </v>
      </c>
      <c r="D33" s="42"/>
      <c r="E33" s="43"/>
      <c r="F33" s="44"/>
      <c r="G33" s="45"/>
      <c r="H33" s="43"/>
      <c r="I33" s="43"/>
      <c r="J33" s="57">
        <f t="shared" si="11"/>
        <v>0</v>
      </c>
      <c r="K33" s="66">
        <f t="shared" si="12"/>
        <v>0</v>
      </c>
      <c r="L33" s="57" t="str">
        <f t="shared" si="10"/>
        <v xml:space="preserve"> </v>
      </c>
      <c r="M33" s="57" t="str">
        <f t="shared" si="13"/>
        <v xml:space="preserve"> </v>
      </c>
      <c r="N33" s="61">
        <v>44317</v>
      </c>
      <c r="O33" s="62">
        <v>8</v>
      </c>
      <c r="P33" s="61">
        <v>44470</v>
      </c>
      <c r="Q33" s="62">
        <v>3</v>
      </c>
      <c r="R33" s="62"/>
      <c r="S33" s="62"/>
      <c r="U33" s="61">
        <v>44317</v>
      </c>
      <c r="V33" s="62">
        <v>4</v>
      </c>
      <c r="W33" s="61">
        <v>44470</v>
      </c>
      <c r="X33" s="62">
        <v>9</v>
      </c>
      <c r="Y33" s="62"/>
      <c r="Z33" s="62"/>
    </row>
    <row r="34" spans="1:26" ht="15" thickTop="1" x14ac:dyDescent="0.35"/>
    <row r="35" spans="1:26" ht="15" thickBot="1" x14ac:dyDescent="0.4"/>
    <row r="36" spans="1:26" ht="58" customHeight="1" thickTop="1" thickBot="1" x14ac:dyDescent="0.4">
      <c r="A36" s="51" t="s">
        <v>174</v>
      </c>
      <c r="B36" s="96" t="s">
        <v>175</v>
      </c>
      <c r="C36" s="97"/>
      <c r="D36" s="97"/>
      <c r="E36" s="97"/>
      <c r="F36" s="97"/>
      <c r="G36" s="97"/>
      <c r="H36" s="97"/>
      <c r="I36" s="98"/>
    </row>
    <row r="37" spans="1:26" ht="61.5" customHeight="1" thickTop="1" thickBot="1" x14ac:dyDescent="0.4">
      <c r="A37" s="54" t="s">
        <v>151</v>
      </c>
      <c r="B37" s="55" t="s">
        <v>162</v>
      </c>
      <c r="C37" s="54" t="s">
        <v>105</v>
      </c>
      <c r="D37" s="54" t="s">
        <v>118</v>
      </c>
      <c r="E37" s="54" t="s">
        <v>119</v>
      </c>
      <c r="F37" s="54" t="s">
        <v>115</v>
      </c>
      <c r="G37" s="54" t="s">
        <v>120</v>
      </c>
      <c r="H37" s="54" t="s">
        <v>163</v>
      </c>
      <c r="I37" s="54" t="s">
        <v>164</v>
      </c>
    </row>
    <row r="38" spans="1:26" ht="19" customHeight="1" thickTop="1" thickBot="1" x14ac:dyDescent="0.4">
      <c r="A38" s="41"/>
      <c r="B38" s="56" t="str">
        <f>IF(A38=$P$39,$Q$39,IF(A38=$P$40,$Q$40,IF(A38=$P$41,$Q$41,IF(A38=$P$42,$Q$42,IF(A38=$P$43,$Q$43,IF(A38=$R$39,$S$39,IF(A38=$R$40,$S$40,IF(A38=$R$41,$S$41,IF(A38=$R$42,$S$42,IF(A38=$R$43,$S$43,IF(A38=$T$39,$U$39,IF(A38=$T$40,$U$40," "))))))))))))</f>
        <v xml:space="preserve"> </v>
      </c>
      <c r="C38" s="77"/>
      <c r="D38" s="43"/>
      <c r="E38" s="43"/>
      <c r="F38" s="43"/>
      <c r="G38" s="57">
        <f>IFERROR(($E38-$F38/9.5)," ")</f>
        <v>0</v>
      </c>
      <c r="H38" s="57" t="str">
        <f>IFERROR((ROUND($G38,2)*$B38*$C38)," ")</f>
        <v xml:space="preserve"> </v>
      </c>
      <c r="I38" s="57" t="str">
        <f t="shared" ref="I38:I43" si="14">IFERROR(($Q$4*$B38*$C38+$H38)," ")</f>
        <v xml:space="preserve"> </v>
      </c>
      <c r="P38" s="91" t="s">
        <v>172</v>
      </c>
      <c r="Q38" s="91"/>
      <c r="R38" s="91"/>
      <c r="S38" s="91"/>
      <c r="T38" s="91"/>
      <c r="U38" s="91"/>
    </row>
    <row r="39" spans="1:26" ht="19" customHeight="1" thickTop="1" thickBot="1" x14ac:dyDescent="0.4">
      <c r="A39" s="41"/>
      <c r="B39" s="56" t="str">
        <f t="shared" ref="B39:B43" si="15">IF(A39=$P$39,$Q$39,IF(A39=$P$40,$Q$40,IF(A39=$P$41,$Q$41,IF(A39=$P$42,$Q$42,IF(A39=$P$43,$Q$43,IF(A39=$R$39,$S$39,IF(A39=$R$40,$S$40,IF(A39=$R$41,$S$41,IF(A39=$R$42,$S$42,IF(A39=$R$43,$S$43,IF(A39=$T$39,$U$39,IF(A39=$T$40,$U$40," "))))))))))))</f>
        <v xml:space="preserve"> </v>
      </c>
      <c r="C39" s="77"/>
      <c r="D39" s="43"/>
      <c r="E39" s="43"/>
      <c r="F39" s="43"/>
      <c r="G39" s="57">
        <f t="shared" ref="G39:G43" si="16">IFERROR(($E39-$F39/9.5)," ")</f>
        <v>0</v>
      </c>
      <c r="H39" s="57" t="str">
        <f t="shared" ref="H39:H43" si="17">IFERROR((ROUND($G39,2)*$B39*$C39)," ")</f>
        <v xml:space="preserve"> </v>
      </c>
      <c r="I39" s="57" t="str">
        <f t="shared" si="14"/>
        <v xml:space="preserve"> </v>
      </c>
      <c r="P39" s="61">
        <v>43831</v>
      </c>
      <c r="Q39" s="62">
        <v>0</v>
      </c>
      <c r="R39" s="61">
        <v>43983</v>
      </c>
      <c r="S39" s="62">
        <v>5</v>
      </c>
      <c r="T39" s="61">
        <v>44136</v>
      </c>
      <c r="U39" s="62">
        <v>10</v>
      </c>
    </row>
    <row r="40" spans="1:26" ht="19" customHeight="1" thickTop="1" thickBot="1" x14ac:dyDescent="0.4">
      <c r="A40" s="41"/>
      <c r="B40" s="56" t="str">
        <f t="shared" si="15"/>
        <v xml:space="preserve"> </v>
      </c>
      <c r="C40" s="77"/>
      <c r="D40" s="43"/>
      <c r="E40" s="43"/>
      <c r="F40" s="43"/>
      <c r="G40" s="57">
        <f t="shared" si="16"/>
        <v>0</v>
      </c>
      <c r="H40" s="57" t="str">
        <f t="shared" si="17"/>
        <v xml:space="preserve"> </v>
      </c>
      <c r="I40" s="57" t="str">
        <f t="shared" si="14"/>
        <v xml:space="preserve"> </v>
      </c>
      <c r="P40" s="61">
        <v>43862</v>
      </c>
      <c r="Q40" s="62">
        <v>1</v>
      </c>
      <c r="R40" s="61">
        <v>44013</v>
      </c>
      <c r="S40" s="62">
        <v>6</v>
      </c>
      <c r="T40" s="61">
        <v>44166</v>
      </c>
      <c r="U40" s="62">
        <v>11</v>
      </c>
    </row>
    <row r="41" spans="1:26" ht="19" customHeight="1" thickTop="1" thickBot="1" x14ac:dyDescent="0.4">
      <c r="A41" s="41"/>
      <c r="B41" s="56" t="str">
        <f t="shared" si="15"/>
        <v xml:space="preserve"> </v>
      </c>
      <c r="C41" s="77"/>
      <c r="D41" s="43"/>
      <c r="E41" s="43"/>
      <c r="F41" s="43"/>
      <c r="G41" s="57">
        <f t="shared" si="16"/>
        <v>0</v>
      </c>
      <c r="H41" s="57" t="str">
        <f t="shared" si="17"/>
        <v xml:space="preserve"> </v>
      </c>
      <c r="I41" s="57" t="str">
        <f t="shared" si="14"/>
        <v xml:space="preserve"> </v>
      </c>
      <c r="P41" s="61">
        <v>43891</v>
      </c>
      <c r="Q41" s="62">
        <v>2</v>
      </c>
      <c r="R41" s="61">
        <v>44044</v>
      </c>
      <c r="S41" s="62">
        <v>7</v>
      </c>
      <c r="T41" s="62"/>
      <c r="U41" s="62"/>
    </row>
    <row r="42" spans="1:26" ht="19" customHeight="1" thickTop="1" thickBot="1" x14ac:dyDescent="0.4">
      <c r="A42" s="41"/>
      <c r="B42" s="56" t="str">
        <f t="shared" si="15"/>
        <v xml:space="preserve"> </v>
      </c>
      <c r="C42" s="77"/>
      <c r="D42" s="43"/>
      <c r="E42" s="43"/>
      <c r="F42" s="43"/>
      <c r="G42" s="57">
        <f t="shared" si="16"/>
        <v>0</v>
      </c>
      <c r="H42" s="57" t="str">
        <f t="shared" si="17"/>
        <v xml:space="preserve"> </v>
      </c>
      <c r="I42" s="57" t="str">
        <f t="shared" si="14"/>
        <v xml:space="preserve"> </v>
      </c>
      <c r="P42" s="61">
        <v>43922</v>
      </c>
      <c r="Q42" s="62">
        <v>3</v>
      </c>
      <c r="R42" s="61">
        <v>44075</v>
      </c>
      <c r="S42" s="62">
        <v>8</v>
      </c>
      <c r="T42" s="62"/>
      <c r="U42" s="62"/>
    </row>
    <row r="43" spans="1:26" ht="19" customHeight="1" thickTop="1" thickBot="1" x14ac:dyDescent="0.4">
      <c r="A43" s="41"/>
      <c r="B43" s="56" t="str">
        <f t="shared" si="15"/>
        <v xml:space="preserve"> </v>
      </c>
      <c r="C43" s="77"/>
      <c r="D43" s="43"/>
      <c r="E43" s="43"/>
      <c r="F43" s="43"/>
      <c r="G43" s="57">
        <f t="shared" si="16"/>
        <v>0</v>
      </c>
      <c r="H43" s="57" t="str">
        <f t="shared" si="17"/>
        <v xml:space="preserve"> </v>
      </c>
      <c r="I43" s="57" t="str">
        <f t="shared" si="14"/>
        <v xml:space="preserve"> </v>
      </c>
      <c r="P43" s="61">
        <v>43952</v>
      </c>
      <c r="Q43" s="62">
        <v>4</v>
      </c>
      <c r="R43" s="61">
        <v>44105</v>
      </c>
      <c r="S43" s="62">
        <v>9</v>
      </c>
      <c r="T43" s="62"/>
      <c r="U43" s="62"/>
    </row>
    <row r="44" spans="1:26" ht="14.5" customHeight="1" thickTop="1" thickBot="1" x14ac:dyDescent="0.4">
      <c r="B44" s="76"/>
      <c r="C44" s="76"/>
      <c r="D44" s="76"/>
    </row>
    <row r="45" spans="1:26" ht="15.5" thickTop="1" thickBot="1" x14ac:dyDescent="0.4">
      <c r="A45" s="92" t="s">
        <v>121</v>
      </c>
      <c r="B45" s="94"/>
      <c r="C45" s="94"/>
      <c r="D45" s="94"/>
      <c r="E45" s="94"/>
      <c r="F45" s="94"/>
      <c r="G45" s="94"/>
      <c r="H45" s="94"/>
      <c r="I45" s="94"/>
      <c r="J45" s="94"/>
      <c r="K45" s="94"/>
      <c r="L45" s="94"/>
      <c r="M45" s="94"/>
    </row>
    <row r="46" spans="1:26" ht="15.5" thickTop="1" thickBot="1" x14ac:dyDescent="0.4">
      <c r="A46" s="93"/>
      <c r="B46" s="94"/>
      <c r="C46" s="94"/>
      <c r="D46" s="94"/>
      <c r="E46" s="94"/>
      <c r="F46" s="94"/>
      <c r="G46" s="94"/>
      <c r="H46" s="94"/>
      <c r="I46" s="94"/>
      <c r="J46" s="94"/>
      <c r="K46" s="94"/>
      <c r="L46" s="94"/>
      <c r="M46" s="94"/>
    </row>
    <row r="47" spans="1:26" ht="15" thickTop="1" x14ac:dyDescent="0.35"/>
  </sheetData>
  <sheetProtection algorithmName="SHA-512" hashValue="1a48TuQ+tcRLdSmRylFHSrVPbM5ye2+xlvmEzGHmLbnFH0YtvFMl0axmmK38PyfiL69tL5iZaSL8dec82bQBtg==" saltValue="i+NNzY5RO3QGHhQJOzXSFw==" spinCount="100000" sheet="1" objects="1" scenarios="1"/>
  <mergeCells count="21">
    <mergeCell ref="A1:B1"/>
    <mergeCell ref="C1:E1"/>
    <mergeCell ref="A2:B2"/>
    <mergeCell ref="C2:H2"/>
    <mergeCell ref="A3:B3"/>
    <mergeCell ref="C3:H3"/>
    <mergeCell ref="P38:U38"/>
    <mergeCell ref="A45:A46"/>
    <mergeCell ref="B45:M46"/>
    <mergeCell ref="N4:P4"/>
    <mergeCell ref="B6:G6"/>
    <mergeCell ref="B16:L16"/>
    <mergeCell ref="B26:M26"/>
    <mergeCell ref="B36:I36"/>
    <mergeCell ref="J8:K8"/>
    <mergeCell ref="J9:K9"/>
    <mergeCell ref="N8:S8"/>
    <mergeCell ref="U18:Z18"/>
    <mergeCell ref="U28:Z28"/>
    <mergeCell ref="N28:S28"/>
    <mergeCell ref="N18:S18"/>
  </mergeCells>
  <dataValidations count="12">
    <dataValidation type="date" allowBlank="1" showInputMessage="1" showErrorMessage="1" errorTitle="Falscher Ausbildungsbeginn" error="Bitte geben Sie einen Ausbildungsbeginn zwischen dem 01.01.2022 und dem 31.12.2022 ein." sqref="A18:A23" xr:uid="{9EB07207-697C-4530-9AFF-EAA3268331FB}">
      <formula1>44562</formula1>
      <formula2>44926</formula2>
    </dataValidation>
    <dataValidation type="custom" allowBlank="1" showInputMessage="1" showErrorMessage="1" errorTitle="falsche Arbeitgeber-Bruttokosten" error="Bitte geben Sie die Ø monatlichen Arbeitgeber-Bruttokosten je Auszubildendem an. Die Arbeitgeber-Bruttokosten sind ca. 25 % höher als die Ausbildungsvergütungen." sqref="E8:E13 F18:F23 F28:F33 E38:F43" xr:uid="{4BFE64C9-E839-4DCA-988C-28A2CC0EC1A3}">
      <formula1>E8&gt;D8</formula1>
    </dataValidation>
    <dataValidation type="date" allowBlank="1" showInputMessage="1" showErrorMessage="1" errorTitle="Falscher Ausbildungsbeginn" error="Bitte geben Sie einen Ausbildungsbeginn zwischen dem 01.01.2021 und dem 31.12.2021 ein." sqref="A28:A33" xr:uid="{7A67883A-3E57-4DA6-BB81-AFB1019B66F7}">
      <formula1>44197</formula1>
      <formula2>44561</formula2>
    </dataValidation>
    <dataValidation type="decimal" allowBlank="1" showInputMessage="1" showErrorMessage="1" errorTitle="ungültiger Wert" error="Bitte geben Sie die Ø monatlichen Arbeitgeber-Bruttokosten für eine Pflegefachkraft an." sqref="I18:I23 I28:I33" xr:uid="{EDFAAA77-3DA7-4D62-AF04-949243A0BB02}">
      <formula1>1800</formula1>
      <formula2>6000</formula2>
    </dataValidation>
    <dataValidation type="date" allowBlank="1" showInputMessage="1" showErrorMessage="1" errorTitle="Falscher Ausbildungsbeginn" error="Bitte geben Sie einen Ausbildungsbeginn zwischen dem 01.01.2020 und dem 31.12.2020 ein." sqref="A38:A43" xr:uid="{F26C5624-0BAB-421C-8B96-6B3F5A4FBEF4}">
      <formula1>43831</formula1>
      <formula2>44196</formula2>
    </dataValidation>
    <dataValidation type="custom" allowBlank="1" showInputMessage="1" showErrorMessage="1" errorTitle="zu niedrige Ausbildungsvergütung" error="Bitte geben Sie die monatliche Ausbildungsvergütung im 2. Lehrjahr ein. Diese muss höher als die Ausbildungsvergütung im 1. Lehrjahr sein." sqref="G18:G23" xr:uid="{B7AE6A72-93BD-499A-A9DC-B306DE9D68AB}">
      <formula1>G18&gt;E18</formula1>
    </dataValidation>
    <dataValidation type="custom" allowBlank="1" showInputMessage="1" showErrorMessage="1" errorTitle="zu niedriges Arbeitgeber-Brutto" error="Bitte geben Sie die monatlichen Arbeitgeber-Bruttokosten im 2. Lehrjahr ein. Diese müssen höher als die Arbeitgeber-Bruttokosten im 1. Lehrjahr sein." sqref="H18:H23" xr:uid="{20402287-EF62-4669-A19A-81DFF67778F7}">
      <formula1>H18&gt;F18</formula1>
    </dataValidation>
    <dataValidation type="custom" allowBlank="1" showInputMessage="1" showErrorMessage="1" errorTitle="zu niedrige Ausbildungsvergütung" error="Bitte geben Sie die monatliche Ausbildungsvergütung im 3. Lehrjahr ein. Diese muss höher als die Ausbildungsvergütung im 2. Lehrjahr sein." sqref="G28:G33" xr:uid="{3279F630-9AC4-4509-A201-40CECFE5B430}">
      <formula1>G28&gt;E28</formula1>
    </dataValidation>
    <dataValidation type="custom" allowBlank="1" showInputMessage="1" showErrorMessage="1" errorTitle="zu niedriges Arbeitgeber-Brutto" error="Bitte geben Sie die monatlichen Arbeitgeber-Bruttokosten im 3. Lehrjahr ein. Diese müssen höher als die Arbeitgeber-Bruttokosten im 2. Lehrjahr sein." sqref="H28:H33" xr:uid="{D1C7C7B3-FE17-4382-B1F6-4571241EC5F3}">
      <formula1>H28&gt;F28</formula1>
    </dataValidation>
    <dataValidation type="decimal" allowBlank="1" showInputMessage="1" showErrorMessage="1" errorTitle="Ungültige Ausbildungsvergütung" error="Bitte geben Sie die Ø monatliche Ausbildungsvergütung für nur eine/n Auszubildende/n an. Für geförderte Auszubildende geben Sie bitte die Ausbildungsvergütung lt. Ausbildungsvertrag an." sqref="E28:E33 D8:D13 E18:E23 D38:D43" xr:uid="{19A23163-16B8-4889-A1CE-47C85BF30D6E}">
      <formula1>700</formula1>
      <formula2>1600</formula2>
    </dataValidation>
    <dataValidation type="date" allowBlank="1" showInputMessage="1" showErrorMessage="1" errorTitle="Falscher Ausbildungsbeginn" error="Bitte geben Sie einen Ausbildungsbeginn zwischen dem 01.01.2023 und dem 31.12.2023 ein." sqref="A8:A13" xr:uid="{C2283922-D816-463C-9F8A-C4A67306C5C4}">
      <formula1>44927</formula1>
      <formula2>45291</formula2>
    </dataValidation>
    <dataValidation type="custom" allowBlank="1" showInputMessage="1" showErrorMessage="1" errorTitle="falsche Arbeitgeber-Bruttokosten" error="Bitte geben Sie die Ø monatlichen Arbeitgeber-Bruttokosten je Auszubildendem an. Die Arbeitgeber-Bruttokosten sind ca. 25 % höher als die Ausbildungsvergütungen." sqref="G38:G43" xr:uid="{E836ABAD-3748-4018-9A43-ED422CC583B4}">
      <formula1>G38&gt;E38</formula1>
    </dataValidation>
  </dataValidations>
  <pageMargins left="0.7" right="0.7" top="0.78740157499999996" bottom="0.78740157499999996" header="0.3" footer="0.3"/>
  <pageSetup paperSize="9" scale="52"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I37"/>
  <sheetViews>
    <sheetView showGridLines="0" zoomScaleNormal="100" workbookViewId="0">
      <selection activeCell="E31" sqref="E31:I31"/>
    </sheetView>
  </sheetViews>
  <sheetFormatPr baseColWidth="10" defaultColWidth="11.453125" defaultRowHeight="14.5" x14ac:dyDescent="0.35"/>
  <cols>
    <col min="1" max="2" width="11.453125" style="40"/>
    <col min="3" max="3" width="6.26953125" style="40" customWidth="1"/>
    <col min="4" max="4" width="3.81640625" style="40" customWidth="1"/>
    <col min="5" max="5" width="11.453125" style="40"/>
    <col min="6" max="6" width="3.7265625" style="40" customWidth="1"/>
    <col min="7" max="8" width="11.453125" style="40"/>
    <col min="9" max="9" width="24.54296875" style="40" customWidth="1"/>
    <col min="10" max="16384" width="11.453125" style="40"/>
  </cols>
  <sheetData>
    <row r="1" spans="1:9" ht="15.5" x14ac:dyDescent="0.35">
      <c r="A1" s="6" t="s">
        <v>0</v>
      </c>
      <c r="B1" s="1"/>
      <c r="C1" s="1"/>
      <c r="D1" s="1"/>
      <c r="E1" s="1"/>
      <c r="F1" s="1"/>
      <c r="G1" s="1"/>
      <c r="H1" s="1"/>
      <c r="I1" s="1"/>
    </row>
    <row r="2" spans="1:9" x14ac:dyDescent="0.35">
      <c r="A2" s="7" t="s">
        <v>48</v>
      </c>
      <c r="B2" s="1"/>
      <c r="C2" s="1"/>
      <c r="D2" s="1"/>
      <c r="E2" s="1"/>
      <c r="F2" s="1"/>
      <c r="G2" s="1"/>
      <c r="H2" s="1"/>
      <c r="I2" s="1"/>
    </row>
    <row r="3" spans="1:9" x14ac:dyDescent="0.35">
      <c r="A3" s="1"/>
      <c r="B3" s="1"/>
      <c r="C3" s="1"/>
      <c r="D3" s="1"/>
      <c r="E3" s="1"/>
      <c r="F3" s="1"/>
      <c r="G3" s="1"/>
      <c r="H3" s="1"/>
      <c r="I3" s="1"/>
    </row>
    <row r="4" spans="1:9" x14ac:dyDescent="0.35">
      <c r="A4" s="1"/>
      <c r="B4" s="1"/>
      <c r="C4" s="1"/>
      <c r="D4" s="1"/>
      <c r="E4" s="1"/>
      <c r="F4" s="1"/>
      <c r="G4" s="1"/>
      <c r="H4" s="1"/>
      <c r="I4" s="1"/>
    </row>
    <row r="5" spans="1:9" x14ac:dyDescent="0.35">
      <c r="A5" s="1"/>
      <c r="B5" s="1"/>
      <c r="C5" s="1"/>
      <c r="D5" s="1"/>
      <c r="E5" s="1"/>
      <c r="F5" s="1"/>
      <c r="G5" s="1"/>
      <c r="H5" s="1"/>
      <c r="I5" s="1"/>
    </row>
    <row r="6" spans="1:9" x14ac:dyDescent="0.35">
      <c r="A6" s="1"/>
      <c r="B6" s="1"/>
      <c r="C6" s="1"/>
      <c r="D6" s="1"/>
      <c r="E6" s="1"/>
      <c r="F6" s="1"/>
      <c r="G6" s="1"/>
      <c r="H6" s="1"/>
      <c r="I6" s="1"/>
    </row>
    <row r="7" spans="1:9" x14ac:dyDescent="0.35">
      <c r="A7" s="7" t="s">
        <v>0</v>
      </c>
      <c r="B7" s="1"/>
      <c r="C7" s="1"/>
      <c r="D7" s="1"/>
      <c r="E7" s="1"/>
      <c r="F7" s="1"/>
      <c r="G7" s="1"/>
      <c r="H7" s="1"/>
      <c r="I7" s="1"/>
    </row>
    <row r="8" spans="1:9" x14ac:dyDescent="0.35">
      <c r="A8" s="7" t="s">
        <v>49</v>
      </c>
      <c r="B8" s="1"/>
      <c r="C8" s="1"/>
      <c r="D8" s="1"/>
      <c r="E8" s="1"/>
      <c r="F8" s="1"/>
      <c r="G8" s="1"/>
      <c r="H8" s="1"/>
      <c r="I8" s="1"/>
    </row>
    <row r="9" spans="1:9" x14ac:dyDescent="0.35">
      <c r="A9" s="7" t="s">
        <v>1</v>
      </c>
      <c r="B9" s="1"/>
      <c r="C9" s="1"/>
      <c r="D9" s="1"/>
      <c r="E9" s="1"/>
      <c r="F9" s="1"/>
      <c r="G9" s="1"/>
      <c r="H9" s="1"/>
      <c r="I9" s="1"/>
    </row>
    <row r="10" spans="1:9" x14ac:dyDescent="0.35">
      <c r="A10" s="7" t="s">
        <v>2</v>
      </c>
      <c r="B10" s="1"/>
      <c r="C10" s="1"/>
      <c r="D10" s="1"/>
      <c r="E10" s="1"/>
      <c r="F10" s="1"/>
      <c r="G10" s="1"/>
      <c r="H10" s="1"/>
      <c r="I10" s="1"/>
    </row>
    <row r="11" spans="1:9" x14ac:dyDescent="0.35">
      <c r="A11" s="1"/>
      <c r="B11" s="1"/>
      <c r="C11" s="1"/>
      <c r="D11" s="1"/>
      <c r="E11" s="1"/>
      <c r="F11" s="1"/>
      <c r="G11" s="1"/>
      <c r="H11" s="1"/>
      <c r="I11" s="1"/>
    </row>
    <row r="12" spans="1:9" ht="22.5" customHeight="1" x14ac:dyDescent="0.4">
      <c r="A12" s="119" t="s">
        <v>59</v>
      </c>
      <c r="B12" s="119"/>
      <c r="C12" s="119"/>
      <c r="D12" s="119"/>
      <c r="E12" s="119"/>
      <c r="F12" s="119"/>
      <c r="G12" s="119"/>
      <c r="H12" s="119"/>
      <c r="I12" s="119"/>
    </row>
    <row r="13" spans="1:9" ht="15" thickBot="1" x14ac:dyDescent="0.4">
      <c r="A13" s="1"/>
      <c r="B13" s="1"/>
      <c r="C13" s="1"/>
      <c r="D13" s="1"/>
      <c r="E13" s="1"/>
      <c r="F13" s="1"/>
      <c r="G13" s="1"/>
      <c r="H13" s="1"/>
      <c r="I13" s="1"/>
    </row>
    <row r="14" spans="1:9" ht="16" thickTop="1" x14ac:dyDescent="0.35">
      <c r="A14" s="120" t="s">
        <v>50</v>
      </c>
      <c r="B14" s="121"/>
      <c r="C14" s="121"/>
      <c r="D14" s="121"/>
      <c r="E14" s="121"/>
      <c r="F14" s="121"/>
      <c r="G14" s="121"/>
      <c r="H14" s="121"/>
      <c r="I14" s="122"/>
    </row>
    <row r="15" spans="1:9" ht="15" thickBot="1" x14ac:dyDescent="0.4">
      <c r="A15" s="8"/>
      <c r="B15" s="9"/>
      <c r="C15" s="9"/>
      <c r="D15" s="9"/>
      <c r="E15" s="9"/>
      <c r="F15" s="9"/>
      <c r="G15" s="9"/>
      <c r="H15" s="9"/>
      <c r="I15" s="10"/>
    </row>
    <row r="16" spans="1:9" ht="15" customHeight="1" thickTop="1" x14ac:dyDescent="0.35">
      <c r="A16" s="125" t="s">
        <v>99</v>
      </c>
      <c r="B16" s="126"/>
      <c r="C16" s="126"/>
      <c r="D16" s="127"/>
      <c r="E16" s="131" t="str">
        <f>IF('(1) Stammdaten'!C13&lt;&gt;"",'(1) Stammdaten'!C13,"")</f>
        <v/>
      </c>
      <c r="F16" s="132"/>
      <c r="G16" s="132"/>
      <c r="H16" s="132"/>
      <c r="I16" s="133"/>
    </row>
    <row r="17" spans="1:9" ht="15" thickBot="1" x14ac:dyDescent="0.4">
      <c r="A17" s="128"/>
      <c r="B17" s="129"/>
      <c r="C17" s="129"/>
      <c r="D17" s="130"/>
      <c r="E17" s="134"/>
      <c r="F17" s="135"/>
      <c r="G17" s="135"/>
      <c r="H17" s="135"/>
      <c r="I17" s="136"/>
    </row>
    <row r="18" spans="1:9" ht="15.5" thickTop="1" thickBot="1" x14ac:dyDescent="0.4">
      <c r="A18" s="123"/>
      <c r="B18" s="124"/>
      <c r="C18" s="124"/>
      <c r="D18" s="124"/>
      <c r="E18" s="124"/>
      <c r="F18" s="124"/>
      <c r="G18" s="16"/>
      <c r="H18" s="16"/>
      <c r="I18" s="17"/>
    </row>
    <row r="19" spans="1:9" ht="31.5" customHeight="1" thickTop="1" thickBot="1" x14ac:dyDescent="0.4">
      <c r="A19" s="113" t="s">
        <v>157</v>
      </c>
      <c r="B19" s="114"/>
      <c r="C19" s="114"/>
      <c r="D19" s="115"/>
      <c r="E19" s="116" t="str">
        <f>IF('(1) Stammdaten'!C14&lt;&gt;"",'(1) Stammdaten'!C14,"")</f>
        <v/>
      </c>
      <c r="F19" s="117"/>
      <c r="G19" s="117"/>
      <c r="H19" s="117"/>
      <c r="I19" s="118"/>
    </row>
    <row r="20" spans="1:9" ht="15.5" thickTop="1" thickBot="1" x14ac:dyDescent="0.4">
      <c r="A20" s="1"/>
      <c r="B20" s="1"/>
      <c r="C20" s="1"/>
      <c r="D20" s="1"/>
      <c r="E20" s="1"/>
      <c r="F20" s="1"/>
      <c r="G20" s="1"/>
      <c r="H20" s="1"/>
      <c r="I20" s="1"/>
    </row>
    <row r="21" spans="1:9" ht="16" thickTop="1" x14ac:dyDescent="0.35">
      <c r="A21" s="120" t="s">
        <v>51</v>
      </c>
      <c r="B21" s="121"/>
      <c r="C21" s="121"/>
      <c r="D21" s="121"/>
      <c r="E21" s="121"/>
      <c r="F21" s="121"/>
      <c r="G21" s="121"/>
      <c r="H21" s="121"/>
      <c r="I21" s="122"/>
    </row>
    <row r="22" spans="1:9" x14ac:dyDescent="0.35">
      <c r="A22" s="11"/>
      <c r="B22" s="9"/>
      <c r="C22" s="9"/>
      <c r="D22" s="9"/>
      <c r="E22" s="9"/>
      <c r="F22" s="9"/>
      <c r="G22" s="9"/>
      <c r="H22" s="9"/>
      <c r="I22" s="10"/>
    </row>
    <row r="23" spans="1:9" ht="43.5" customHeight="1" x14ac:dyDescent="0.35">
      <c r="A23" s="150" t="s">
        <v>52</v>
      </c>
      <c r="B23" s="151"/>
      <c r="C23" s="151"/>
      <c r="D23" s="151"/>
      <c r="E23" s="151"/>
      <c r="F23" s="151"/>
      <c r="G23" s="151"/>
      <c r="H23" s="151"/>
      <c r="I23" s="152"/>
    </row>
    <row r="24" spans="1:9" x14ac:dyDescent="0.35">
      <c r="A24" s="11"/>
      <c r="B24" s="9"/>
      <c r="C24" s="9"/>
      <c r="D24" s="9"/>
      <c r="E24" s="9"/>
      <c r="F24" s="9"/>
      <c r="G24" s="9"/>
      <c r="H24" s="9"/>
      <c r="I24" s="10"/>
    </row>
    <row r="25" spans="1:9" ht="32.25" customHeight="1" x14ac:dyDescent="0.35">
      <c r="A25" s="150" t="s">
        <v>57</v>
      </c>
      <c r="B25" s="151"/>
      <c r="C25" s="151"/>
      <c r="D25" s="151"/>
      <c r="E25" s="151"/>
      <c r="F25" s="151"/>
      <c r="G25" s="151"/>
      <c r="H25" s="151"/>
      <c r="I25" s="152"/>
    </row>
    <row r="26" spans="1:9" x14ac:dyDescent="0.35">
      <c r="A26" s="11"/>
      <c r="B26" s="9"/>
      <c r="C26" s="9"/>
      <c r="D26" s="9"/>
      <c r="E26" s="9"/>
      <c r="F26" s="9"/>
      <c r="G26" s="9"/>
      <c r="H26" s="9"/>
      <c r="I26" s="10"/>
    </row>
    <row r="27" spans="1:9" ht="51.75" customHeight="1" x14ac:dyDescent="0.35">
      <c r="A27" s="150" t="s">
        <v>53</v>
      </c>
      <c r="B27" s="151"/>
      <c r="C27" s="151"/>
      <c r="D27" s="151"/>
      <c r="E27" s="151"/>
      <c r="F27" s="151"/>
      <c r="G27" s="151"/>
      <c r="H27" s="151"/>
      <c r="I27" s="152"/>
    </row>
    <row r="28" spans="1:9" x14ac:dyDescent="0.35">
      <c r="A28" s="11"/>
      <c r="B28" s="9"/>
      <c r="C28" s="9"/>
      <c r="D28" s="9"/>
      <c r="E28" s="9"/>
      <c r="F28" s="9"/>
      <c r="G28" s="9"/>
      <c r="H28" s="9"/>
      <c r="I28" s="10"/>
    </row>
    <row r="29" spans="1:9" ht="15" thickBot="1" x14ac:dyDescent="0.4">
      <c r="A29" s="12"/>
      <c r="B29" s="13"/>
      <c r="C29" s="13"/>
      <c r="D29" s="13"/>
      <c r="E29" s="13"/>
      <c r="F29" s="13"/>
      <c r="G29" s="13"/>
      <c r="H29" s="13"/>
      <c r="I29" s="14"/>
    </row>
    <row r="30" spans="1:9" ht="15.5" thickTop="1" thickBot="1" x14ac:dyDescent="0.4">
      <c r="A30" s="1"/>
      <c r="B30" s="1"/>
      <c r="C30" s="1"/>
      <c r="D30" s="1"/>
      <c r="E30" s="1"/>
      <c r="F30" s="1"/>
      <c r="G30" s="1"/>
      <c r="H30" s="1"/>
      <c r="I30" s="1"/>
    </row>
    <row r="31" spans="1:9" ht="29.25" customHeight="1" thickTop="1" thickBot="1" x14ac:dyDescent="0.4">
      <c r="A31" s="153" t="s">
        <v>54</v>
      </c>
      <c r="B31" s="154"/>
      <c r="C31" s="154"/>
      <c r="D31" s="155"/>
      <c r="E31" s="156"/>
      <c r="F31" s="157"/>
      <c r="G31" s="157"/>
      <c r="H31" s="157"/>
      <c r="I31" s="158"/>
    </row>
    <row r="32" spans="1:9" ht="15" thickTop="1" x14ac:dyDescent="0.35">
      <c r="A32" s="1"/>
      <c r="B32" s="1"/>
      <c r="C32" s="1"/>
      <c r="D32" s="1"/>
      <c r="E32" s="1"/>
      <c r="F32" s="1"/>
      <c r="G32" s="1"/>
      <c r="H32" s="1"/>
      <c r="I32" s="1"/>
    </row>
    <row r="33" spans="1:9" ht="16" thickBot="1" x14ac:dyDescent="0.4">
      <c r="A33" s="137" t="s">
        <v>55</v>
      </c>
      <c r="B33" s="137"/>
      <c r="C33" s="137"/>
      <c r="D33" s="137"/>
      <c r="E33" s="137"/>
      <c r="F33" s="15"/>
      <c r="G33" s="15" t="s">
        <v>56</v>
      </c>
      <c r="H33" s="15"/>
      <c r="I33" s="1"/>
    </row>
    <row r="34" spans="1:9" ht="15.5" thickTop="1" thickBot="1" x14ac:dyDescent="0.4">
      <c r="A34" s="138"/>
      <c r="B34" s="139"/>
      <c r="C34" s="139"/>
      <c r="D34" s="139"/>
      <c r="E34" s="140"/>
      <c r="F34" s="1"/>
      <c r="G34" s="141"/>
      <c r="H34" s="142"/>
      <c r="I34" s="143"/>
    </row>
    <row r="35" spans="1:9" ht="15" thickTop="1" x14ac:dyDescent="0.35">
      <c r="A35" s="1"/>
      <c r="B35" s="1"/>
      <c r="C35" s="1"/>
      <c r="D35" s="1"/>
      <c r="E35" s="1"/>
      <c r="F35" s="1"/>
      <c r="G35" s="144"/>
      <c r="H35" s="145"/>
      <c r="I35" s="146"/>
    </row>
    <row r="36" spans="1:9" ht="15" thickBot="1" x14ac:dyDescent="0.4">
      <c r="A36" s="1"/>
      <c r="B36" s="1"/>
      <c r="C36" s="1"/>
      <c r="D36" s="1"/>
      <c r="E36" s="1"/>
      <c r="F36" s="1"/>
      <c r="G36" s="147"/>
      <c r="H36" s="148"/>
      <c r="I36" s="149"/>
    </row>
    <row r="37" spans="1:9" ht="15" thickTop="1" x14ac:dyDescent="0.35"/>
  </sheetData>
  <sheetProtection algorithmName="SHA-512" hashValue="uN4bDef2qoDgQ/xSC5GBFqDljMQAYK0nLqsZ6bH0scaz/i22G/wPUnkBw13aagd5LM6XTnQ0i/Bliq2b6Ear7Q==" saltValue="d7Gu2Md30l1YDMhkiv2Cyw==" spinCount="100000" sheet="1" objects="1" scenarios="1"/>
  <mergeCells count="16">
    <mergeCell ref="A33:E33"/>
    <mergeCell ref="A34:E34"/>
    <mergeCell ref="G34:I36"/>
    <mergeCell ref="A21:I21"/>
    <mergeCell ref="A23:I23"/>
    <mergeCell ref="A25:I25"/>
    <mergeCell ref="A27:I27"/>
    <mergeCell ref="A31:D31"/>
    <mergeCell ref="E31:I31"/>
    <mergeCell ref="A19:D19"/>
    <mergeCell ref="E19:I19"/>
    <mergeCell ref="A12:I12"/>
    <mergeCell ref="A14:I14"/>
    <mergeCell ref="A18:F18"/>
    <mergeCell ref="A16:D17"/>
    <mergeCell ref="E16:I17"/>
  </mergeCells>
  <pageMargins left="0.7" right="0.7" top="0.78740157499999996" bottom="0.78740157499999996" header="0.3" footer="0.3"/>
  <pageSetup paperSize="9" scale="9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21D16-0A2C-46DB-A722-59F3E1D9B520}">
  <dimension ref="A1:C56"/>
  <sheetViews>
    <sheetView showGridLines="0" zoomScale="120" zoomScaleNormal="120" workbookViewId="0">
      <selection sqref="A1:C1"/>
    </sheetView>
  </sheetViews>
  <sheetFormatPr baseColWidth="10" defaultColWidth="11.453125" defaultRowHeight="14" x14ac:dyDescent="0.3"/>
  <cols>
    <col min="1" max="1" width="55.453125" style="1" customWidth="1"/>
    <col min="2" max="2" width="94.453125" style="1" customWidth="1"/>
    <col min="3" max="3" width="43" style="1" customWidth="1"/>
    <col min="4" max="16384" width="11.453125" style="1"/>
  </cols>
  <sheetData>
    <row r="1" spans="1:3" ht="28" customHeight="1" thickBot="1" x14ac:dyDescent="0.35">
      <c r="A1" s="165" t="s">
        <v>61</v>
      </c>
      <c r="B1" s="165"/>
      <c r="C1" s="165"/>
    </row>
    <row r="2" spans="1:3" ht="15" thickTop="1" thickBot="1" x14ac:dyDescent="0.35">
      <c r="A2" s="22"/>
      <c r="B2" s="23" t="s">
        <v>62</v>
      </c>
      <c r="C2" s="24" t="s">
        <v>63</v>
      </c>
    </row>
    <row r="3" spans="1:3" ht="16.5" customHeight="1" thickBot="1" x14ac:dyDescent="0.35">
      <c r="A3" s="167" t="s">
        <v>123</v>
      </c>
      <c r="B3" s="168"/>
      <c r="C3" s="169"/>
    </row>
    <row r="4" spans="1:3" ht="14.5" thickBot="1" x14ac:dyDescent="0.35">
      <c r="A4" s="25" t="s">
        <v>3</v>
      </c>
      <c r="B4" s="26" t="s">
        <v>106</v>
      </c>
      <c r="C4" s="27" t="s">
        <v>60</v>
      </c>
    </row>
    <row r="5" spans="1:3" ht="15" thickTop="1" thickBot="1" x14ac:dyDescent="0.35">
      <c r="A5" s="28" t="s">
        <v>64</v>
      </c>
      <c r="B5" s="29" t="s">
        <v>100</v>
      </c>
      <c r="C5" s="29" t="s">
        <v>65</v>
      </c>
    </row>
    <row r="6" spans="1:3" ht="15" thickTop="1" thickBot="1" x14ac:dyDescent="0.35">
      <c r="A6" s="28" t="s">
        <v>66</v>
      </c>
      <c r="B6" s="29" t="s">
        <v>67</v>
      </c>
      <c r="C6" s="29" t="s">
        <v>68</v>
      </c>
    </row>
    <row r="7" spans="1:3" ht="36" customHeight="1" thickTop="1" thickBot="1" x14ac:dyDescent="0.35">
      <c r="A7" s="28" t="s">
        <v>69</v>
      </c>
      <c r="B7" s="28" t="s">
        <v>70</v>
      </c>
      <c r="C7" s="28" t="s">
        <v>71</v>
      </c>
    </row>
    <row r="8" spans="1:3" ht="15" thickTop="1" thickBot="1" x14ac:dyDescent="0.35">
      <c r="A8" s="176" t="s">
        <v>72</v>
      </c>
      <c r="B8" s="177"/>
      <c r="C8" s="178"/>
    </row>
    <row r="9" spans="1:3" ht="15" thickTop="1" thickBot="1" x14ac:dyDescent="0.35">
      <c r="A9" s="28" t="s">
        <v>64</v>
      </c>
      <c r="B9" s="29" t="s">
        <v>101</v>
      </c>
      <c r="C9" s="29" t="s">
        <v>73</v>
      </c>
    </row>
    <row r="10" spans="1:3" ht="15" thickTop="1" thickBot="1" x14ac:dyDescent="0.35">
      <c r="A10" s="28" t="s">
        <v>66</v>
      </c>
      <c r="B10" s="29" t="s">
        <v>74</v>
      </c>
      <c r="C10" s="29" t="s">
        <v>75</v>
      </c>
    </row>
    <row r="11" spans="1:3" ht="15" thickTop="1" thickBot="1" x14ac:dyDescent="0.35">
      <c r="A11" s="28" t="s">
        <v>69</v>
      </c>
      <c r="B11" s="29" t="s">
        <v>76</v>
      </c>
      <c r="C11" s="29" t="s">
        <v>77</v>
      </c>
    </row>
    <row r="12" spans="1:3" ht="29" thickTop="1" thickBot="1" x14ac:dyDescent="0.35">
      <c r="A12" s="25" t="s">
        <v>124</v>
      </c>
      <c r="B12" s="26" t="s">
        <v>125</v>
      </c>
      <c r="C12" s="28" t="s">
        <v>126</v>
      </c>
    </row>
    <row r="13" spans="1:3" ht="15" thickTop="1" thickBot="1" x14ac:dyDescent="0.35">
      <c r="A13" s="29" t="s">
        <v>78</v>
      </c>
      <c r="B13" s="28" t="s">
        <v>79</v>
      </c>
      <c r="C13" s="29" t="s">
        <v>80</v>
      </c>
    </row>
    <row r="14" spans="1:3" ht="29" thickTop="1" thickBot="1" x14ac:dyDescent="0.35">
      <c r="A14" s="29" t="s">
        <v>81</v>
      </c>
      <c r="B14" s="28" t="s">
        <v>82</v>
      </c>
      <c r="C14" s="28" t="s">
        <v>83</v>
      </c>
    </row>
    <row r="15" spans="1:3" ht="15" thickTop="1" thickBot="1" x14ac:dyDescent="0.35">
      <c r="A15" s="179" t="s">
        <v>84</v>
      </c>
      <c r="B15" s="180"/>
      <c r="C15" s="181"/>
    </row>
    <row r="16" spans="1:3" ht="15" thickTop="1" thickBot="1" x14ac:dyDescent="0.35">
      <c r="A16" s="28" t="s">
        <v>85</v>
      </c>
      <c r="B16" s="29" t="s">
        <v>103</v>
      </c>
      <c r="C16" s="29" t="s">
        <v>65</v>
      </c>
    </row>
    <row r="17" spans="1:3" ht="15" thickTop="1" thickBot="1" x14ac:dyDescent="0.35">
      <c r="A17" s="28" t="s">
        <v>86</v>
      </c>
      <c r="B17" s="28" t="s">
        <v>102</v>
      </c>
      <c r="C17" s="29" t="s">
        <v>87</v>
      </c>
    </row>
    <row r="18" spans="1:3" ht="15" thickTop="1" thickBot="1" x14ac:dyDescent="0.35">
      <c r="A18" s="28" t="s">
        <v>88</v>
      </c>
      <c r="B18" s="29" t="s">
        <v>89</v>
      </c>
      <c r="C18" s="29" t="s">
        <v>90</v>
      </c>
    </row>
    <row r="19" spans="1:3" ht="28" customHeight="1" thickTop="1" thickBot="1" x14ac:dyDescent="0.35">
      <c r="A19" s="166" t="s">
        <v>176</v>
      </c>
      <c r="B19" s="166"/>
      <c r="C19" s="166"/>
    </row>
    <row r="20" spans="1:3" s="33" customFormat="1" ht="28" customHeight="1" thickTop="1" thickBot="1" x14ac:dyDescent="0.35">
      <c r="A20" s="30" t="s">
        <v>131</v>
      </c>
      <c r="B20" s="31"/>
      <c r="C20" s="32" t="s">
        <v>132</v>
      </c>
    </row>
    <row r="21" spans="1:3" s="33" customFormat="1" ht="29" thickTop="1" thickBot="1" x14ac:dyDescent="0.35">
      <c r="A21" s="34" t="s">
        <v>133</v>
      </c>
      <c r="B21" s="35"/>
      <c r="C21" s="32" t="s">
        <v>134</v>
      </c>
    </row>
    <row r="22" spans="1:3" s="33" customFormat="1" ht="28" customHeight="1" thickTop="1" thickBot="1" x14ac:dyDescent="0.35">
      <c r="A22" s="173" t="s">
        <v>177</v>
      </c>
      <c r="B22" s="174"/>
      <c r="C22" s="175"/>
    </row>
    <row r="23" spans="1:3" s="33" customFormat="1" ht="58" customHeight="1" thickTop="1" thickBot="1" x14ac:dyDescent="0.35">
      <c r="A23" s="67" t="s">
        <v>135</v>
      </c>
      <c r="B23" s="68" t="s">
        <v>178</v>
      </c>
      <c r="C23" s="36">
        <v>45017</v>
      </c>
    </row>
    <row r="24" spans="1:3" s="37" customFormat="1" ht="58" customHeight="1" thickTop="1" thickBot="1" x14ac:dyDescent="0.4">
      <c r="A24" s="67" t="s">
        <v>58</v>
      </c>
      <c r="B24" s="69" t="s">
        <v>136</v>
      </c>
      <c r="C24" s="32">
        <v>5</v>
      </c>
    </row>
    <row r="25" spans="1:3" s="37" customFormat="1" ht="58" customHeight="1" thickTop="1" thickBot="1" x14ac:dyDescent="0.4">
      <c r="A25" s="67" t="s">
        <v>137</v>
      </c>
      <c r="B25" s="68" t="s">
        <v>138</v>
      </c>
      <c r="C25" s="38">
        <v>1165.69</v>
      </c>
    </row>
    <row r="26" spans="1:3" s="37" customFormat="1" ht="58" customHeight="1" thickTop="1" thickBot="1" x14ac:dyDescent="0.4">
      <c r="A26" s="67" t="s">
        <v>139</v>
      </c>
      <c r="B26" s="68" t="s">
        <v>140</v>
      </c>
      <c r="C26" s="39">
        <v>1457.11</v>
      </c>
    </row>
    <row r="27" spans="1:3" s="33" customFormat="1" ht="28" customHeight="1" thickTop="1" thickBot="1" x14ac:dyDescent="0.35">
      <c r="A27" s="170" t="s">
        <v>179</v>
      </c>
      <c r="B27" s="174"/>
      <c r="C27" s="175"/>
    </row>
    <row r="28" spans="1:3" s="33" customFormat="1" ht="58" customHeight="1" thickTop="1" thickBot="1" x14ac:dyDescent="0.35">
      <c r="A28" s="67" t="s">
        <v>141</v>
      </c>
      <c r="B28" s="70" t="s">
        <v>180</v>
      </c>
      <c r="C28" s="36">
        <v>44652</v>
      </c>
    </row>
    <row r="29" spans="1:3" s="33" customFormat="1" ht="58" customHeight="1" thickTop="1" thickBot="1" x14ac:dyDescent="0.35">
      <c r="A29" s="67" t="s">
        <v>58</v>
      </c>
      <c r="B29" s="69" t="s">
        <v>142</v>
      </c>
      <c r="C29" s="32">
        <v>5</v>
      </c>
    </row>
    <row r="30" spans="1:3" s="33" customFormat="1" ht="15" customHeight="1" thickTop="1" thickBot="1" x14ac:dyDescent="0.35">
      <c r="A30" s="67"/>
      <c r="B30" s="71" t="s">
        <v>143</v>
      </c>
      <c r="C30" s="32"/>
    </row>
    <row r="31" spans="1:3" s="33" customFormat="1" ht="58" customHeight="1" thickTop="1" thickBot="1" x14ac:dyDescent="0.35">
      <c r="A31" s="67" t="s">
        <v>137</v>
      </c>
      <c r="B31" s="69" t="s">
        <v>144</v>
      </c>
      <c r="C31" s="38">
        <v>1165.69</v>
      </c>
    </row>
    <row r="32" spans="1:3" s="33" customFormat="1" ht="58" customHeight="1" thickTop="1" thickBot="1" x14ac:dyDescent="0.35">
      <c r="A32" s="67" t="s">
        <v>139</v>
      </c>
      <c r="B32" s="69" t="s">
        <v>145</v>
      </c>
      <c r="C32" s="38">
        <v>1457.11</v>
      </c>
    </row>
    <row r="33" spans="1:3" s="33" customFormat="1" ht="15" customHeight="1" thickTop="1" thickBot="1" x14ac:dyDescent="0.35">
      <c r="A33" s="67"/>
      <c r="B33" s="71" t="s">
        <v>146</v>
      </c>
      <c r="C33" s="38"/>
    </row>
    <row r="34" spans="1:3" s="33" customFormat="1" ht="58" customHeight="1" thickTop="1" thickBot="1" x14ac:dyDescent="0.35">
      <c r="A34" s="67" t="s">
        <v>137</v>
      </c>
      <c r="B34" s="69" t="s">
        <v>147</v>
      </c>
      <c r="C34" s="38">
        <v>1232.07</v>
      </c>
    </row>
    <row r="35" spans="1:3" s="33" customFormat="1" ht="58" customHeight="1" thickTop="1" thickBot="1" x14ac:dyDescent="0.35">
      <c r="A35" s="67" t="s">
        <v>139</v>
      </c>
      <c r="B35" s="69" t="s">
        <v>148</v>
      </c>
      <c r="C35" s="38">
        <v>1540.09</v>
      </c>
    </row>
    <row r="36" spans="1:3" s="33" customFormat="1" ht="58" customHeight="1" thickTop="1" thickBot="1" x14ac:dyDescent="0.35">
      <c r="A36" s="69" t="s">
        <v>149</v>
      </c>
      <c r="B36" s="69" t="s">
        <v>150</v>
      </c>
      <c r="C36" s="39">
        <v>3500</v>
      </c>
    </row>
    <row r="37" spans="1:3" s="33" customFormat="1" ht="28" customHeight="1" thickTop="1" thickBot="1" x14ac:dyDescent="0.35">
      <c r="A37" s="170" t="s">
        <v>181</v>
      </c>
      <c r="B37" s="171"/>
      <c r="C37" s="172"/>
    </row>
    <row r="38" spans="1:3" s="33" customFormat="1" ht="58" customHeight="1" thickTop="1" thickBot="1" x14ac:dyDescent="0.35">
      <c r="A38" s="30" t="s">
        <v>151</v>
      </c>
      <c r="B38" s="34" t="s">
        <v>182</v>
      </c>
      <c r="C38" s="36">
        <v>44287</v>
      </c>
    </row>
    <row r="39" spans="1:3" s="33" customFormat="1" ht="58" customHeight="1" thickTop="1" thickBot="1" x14ac:dyDescent="0.35">
      <c r="A39" s="67" t="s">
        <v>58</v>
      </c>
      <c r="B39" s="69" t="s">
        <v>153</v>
      </c>
      <c r="C39" s="32">
        <v>5</v>
      </c>
    </row>
    <row r="40" spans="1:3" s="33" customFormat="1" ht="15" customHeight="1" thickTop="1" thickBot="1" x14ac:dyDescent="0.35">
      <c r="A40" s="67"/>
      <c r="B40" s="71" t="s">
        <v>146</v>
      </c>
      <c r="C40" s="32"/>
    </row>
    <row r="41" spans="1:3" s="33" customFormat="1" ht="58" customHeight="1" thickTop="1" thickBot="1" x14ac:dyDescent="0.35">
      <c r="A41" s="67" t="s">
        <v>137</v>
      </c>
      <c r="B41" s="69" t="s">
        <v>147</v>
      </c>
      <c r="C41" s="38">
        <v>1232.07</v>
      </c>
    </row>
    <row r="42" spans="1:3" s="33" customFormat="1" ht="58" customHeight="1" thickTop="1" thickBot="1" x14ac:dyDescent="0.35">
      <c r="A42" s="67" t="s">
        <v>139</v>
      </c>
      <c r="B42" s="69" t="s">
        <v>148</v>
      </c>
      <c r="C42" s="38">
        <v>1540.09</v>
      </c>
    </row>
    <row r="43" spans="1:3" s="33" customFormat="1" ht="15" customHeight="1" thickTop="1" thickBot="1" x14ac:dyDescent="0.35">
      <c r="A43" s="67"/>
      <c r="B43" s="71" t="s">
        <v>154</v>
      </c>
      <c r="C43" s="38"/>
    </row>
    <row r="44" spans="1:3" s="33" customFormat="1" ht="58" customHeight="1" thickTop="1" thickBot="1" x14ac:dyDescent="0.35">
      <c r="A44" s="67" t="s">
        <v>137</v>
      </c>
      <c r="B44" s="69" t="s">
        <v>155</v>
      </c>
      <c r="C44" s="38">
        <v>1328.383</v>
      </c>
    </row>
    <row r="45" spans="1:3" s="33" customFormat="1" ht="58" customHeight="1" thickTop="1" thickBot="1" x14ac:dyDescent="0.35">
      <c r="A45" s="67" t="s">
        <v>139</v>
      </c>
      <c r="B45" s="69" t="s">
        <v>156</v>
      </c>
      <c r="C45" s="38">
        <v>1660.48</v>
      </c>
    </row>
    <row r="46" spans="1:3" s="33" customFormat="1" ht="58" customHeight="1" thickTop="1" thickBot="1" x14ac:dyDescent="0.35">
      <c r="A46" s="69" t="s">
        <v>149</v>
      </c>
      <c r="B46" s="69" t="s">
        <v>150</v>
      </c>
      <c r="C46" s="39">
        <v>3500</v>
      </c>
    </row>
    <row r="47" spans="1:3" ht="28" customHeight="1" thickTop="1" thickBot="1" x14ac:dyDescent="0.35">
      <c r="A47" s="170" t="s">
        <v>183</v>
      </c>
      <c r="B47" s="171"/>
      <c r="C47" s="172"/>
    </row>
    <row r="48" spans="1:3" ht="58" customHeight="1" thickTop="1" thickBot="1" x14ac:dyDescent="0.35">
      <c r="A48" s="30" t="s">
        <v>151</v>
      </c>
      <c r="B48" s="34" t="s">
        <v>152</v>
      </c>
      <c r="C48" s="36">
        <v>43922</v>
      </c>
    </row>
    <row r="49" spans="1:3" ht="58" customHeight="1" thickTop="1" thickBot="1" x14ac:dyDescent="0.35">
      <c r="A49" s="67" t="s">
        <v>58</v>
      </c>
      <c r="B49" s="69" t="s">
        <v>153</v>
      </c>
      <c r="C49" s="32">
        <v>5</v>
      </c>
    </row>
    <row r="50" spans="1:3" ht="15" customHeight="1" thickTop="1" thickBot="1" x14ac:dyDescent="0.35">
      <c r="A50" s="67"/>
      <c r="B50" s="71" t="s">
        <v>154</v>
      </c>
      <c r="C50" s="38"/>
    </row>
    <row r="51" spans="1:3" ht="58" customHeight="1" thickTop="1" thickBot="1" x14ac:dyDescent="0.35">
      <c r="A51" s="67" t="s">
        <v>137</v>
      </c>
      <c r="B51" s="69" t="s">
        <v>155</v>
      </c>
      <c r="C51" s="38">
        <v>1328.383</v>
      </c>
    </row>
    <row r="52" spans="1:3" ht="58" customHeight="1" thickTop="1" thickBot="1" x14ac:dyDescent="0.35">
      <c r="A52" s="67" t="s">
        <v>139</v>
      </c>
      <c r="B52" s="69" t="s">
        <v>156</v>
      </c>
      <c r="C52" s="38">
        <v>1660.48</v>
      </c>
    </row>
    <row r="53" spans="1:3" ht="58" customHeight="1" thickTop="1" thickBot="1" x14ac:dyDescent="0.35">
      <c r="A53" s="69" t="s">
        <v>149</v>
      </c>
      <c r="B53" s="69" t="s">
        <v>150</v>
      </c>
      <c r="C53" s="39">
        <v>3500</v>
      </c>
    </row>
    <row r="54" spans="1:3" ht="28" customHeight="1" thickTop="1" thickBot="1" x14ac:dyDescent="0.35">
      <c r="A54" s="159" t="s">
        <v>91</v>
      </c>
      <c r="B54" s="160"/>
      <c r="C54" s="161"/>
    </row>
    <row r="55" spans="1:3" ht="163" customHeight="1" thickTop="1" thickBot="1" x14ac:dyDescent="0.35">
      <c r="A55" s="162" t="s">
        <v>184</v>
      </c>
      <c r="B55" s="163"/>
      <c r="C55" s="164"/>
    </row>
    <row r="56" spans="1:3" ht="14.5" thickTop="1" x14ac:dyDescent="0.3"/>
  </sheetData>
  <sheetProtection algorithmName="SHA-512" hashValue="q3ST9nd1Tky1J6DtaMXouCIUSu7NoOuPzDfJjNKSvYIA2qELnX79P8MfYTZ5jR24DZVnzEiZ7al7vAAstg1gLw==" saltValue="GalieBPa3khKJB4Fjk2GSA==" spinCount="100000" sheet="1" objects="1" scenarios="1"/>
  <mergeCells count="11">
    <mergeCell ref="A54:C54"/>
    <mergeCell ref="A55:C55"/>
    <mergeCell ref="A1:C1"/>
    <mergeCell ref="A19:C19"/>
    <mergeCell ref="A3:C3"/>
    <mergeCell ref="A47:C47"/>
    <mergeCell ref="A22:C22"/>
    <mergeCell ref="A27:C27"/>
    <mergeCell ref="A37:C37"/>
    <mergeCell ref="A8:C8"/>
    <mergeCell ref="A15:C15"/>
  </mergeCells>
  <pageMargins left="0.7" right="0.7" top="0.78740157499999996" bottom="0.78740157499999996" header="0.3" footer="0.3"/>
  <pageSetup paperSize="9" scale="60" orientation="landscape" r:id="rId1"/>
  <rowBreaks count="3" manualBreakCount="3">
    <brk id="18" max="16383" man="1"/>
    <brk id="30" max="16383" man="1"/>
    <brk id="4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4"/>
  <dimension ref="A1:A53"/>
  <sheetViews>
    <sheetView workbookViewId="0">
      <selection activeCell="A50" sqref="A50"/>
    </sheetView>
  </sheetViews>
  <sheetFormatPr baseColWidth="10" defaultColWidth="11.453125" defaultRowHeight="11.5" x14ac:dyDescent="0.25"/>
  <cols>
    <col min="1" max="1" width="67.1796875" style="4" bestFit="1" customWidth="1"/>
    <col min="2" max="16384" width="11.453125" style="4"/>
  </cols>
  <sheetData>
    <row r="1" spans="1:1" x14ac:dyDescent="0.25">
      <c r="A1" s="2" t="s">
        <v>10</v>
      </c>
    </row>
    <row r="2" spans="1:1" ht="12" x14ac:dyDescent="0.3">
      <c r="A2" s="3" t="s">
        <v>11</v>
      </c>
    </row>
    <row r="3" spans="1:1" ht="12" x14ac:dyDescent="0.3">
      <c r="A3" s="3" t="s">
        <v>12</v>
      </c>
    </row>
    <row r="4" spans="1:1" ht="12" x14ac:dyDescent="0.3">
      <c r="A4" s="3" t="s">
        <v>13</v>
      </c>
    </row>
    <row r="5" spans="1:1" ht="12" x14ac:dyDescent="0.3">
      <c r="A5" s="3" t="s">
        <v>14</v>
      </c>
    </row>
    <row r="7" spans="1:1" ht="12" x14ac:dyDescent="0.25">
      <c r="A7" s="5" t="s">
        <v>15</v>
      </c>
    </row>
    <row r="8" spans="1:1" ht="12" x14ac:dyDescent="0.3">
      <c r="A8" s="3" t="s">
        <v>16</v>
      </c>
    </row>
    <row r="9" spans="1:1" ht="12" x14ac:dyDescent="0.3">
      <c r="A9" s="3" t="s">
        <v>17</v>
      </c>
    </row>
    <row r="10" spans="1:1" ht="12" x14ac:dyDescent="0.3">
      <c r="A10" s="3" t="s">
        <v>7</v>
      </c>
    </row>
    <row r="11" spans="1:1" ht="12" x14ac:dyDescent="0.3">
      <c r="A11" s="3" t="s">
        <v>18</v>
      </c>
    </row>
    <row r="12" spans="1:1" ht="12" x14ac:dyDescent="0.3">
      <c r="A12" s="3" t="s">
        <v>9</v>
      </c>
    </row>
    <row r="13" spans="1:1" ht="12" x14ac:dyDescent="0.3">
      <c r="A13" s="3" t="s">
        <v>8</v>
      </c>
    </row>
    <row r="14" spans="1:1" ht="12" x14ac:dyDescent="0.3">
      <c r="A14" s="3" t="s">
        <v>19</v>
      </c>
    </row>
    <row r="15" spans="1:1" ht="12" x14ac:dyDescent="0.3">
      <c r="A15" s="3" t="s">
        <v>20</v>
      </c>
    </row>
    <row r="16" spans="1:1" ht="12" x14ac:dyDescent="0.3">
      <c r="A16" s="3" t="s">
        <v>21</v>
      </c>
    </row>
    <row r="17" spans="1:1" ht="12" x14ac:dyDescent="0.3">
      <c r="A17" s="3" t="s">
        <v>22</v>
      </c>
    </row>
    <row r="18" spans="1:1" ht="12" x14ac:dyDescent="0.3">
      <c r="A18" s="3" t="s">
        <v>23</v>
      </c>
    </row>
    <row r="19" spans="1:1" ht="12" x14ac:dyDescent="0.3">
      <c r="A19" s="3" t="s">
        <v>24</v>
      </c>
    </row>
    <row r="20" spans="1:1" ht="12" x14ac:dyDescent="0.3">
      <c r="A20" s="3" t="s">
        <v>25</v>
      </c>
    </row>
    <row r="21" spans="1:1" ht="12" x14ac:dyDescent="0.3">
      <c r="A21" s="3" t="s">
        <v>26</v>
      </c>
    </row>
    <row r="22" spans="1:1" ht="12" x14ac:dyDescent="0.3">
      <c r="A22" s="3" t="s">
        <v>27</v>
      </c>
    </row>
    <row r="23" spans="1:1" ht="12" x14ac:dyDescent="0.3">
      <c r="A23" s="3" t="s">
        <v>28</v>
      </c>
    </row>
    <row r="24" spans="1:1" ht="12" x14ac:dyDescent="0.3">
      <c r="A24" s="3" t="s">
        <v>29</v>
      </c>
    </row>
    <row r="25" spans="1:1" ht="12" x14ac:dyDescent="0.3">
      <c r="A25" s="3" t="s">
        <v>30</v>
      </c>
    </row>
    <row r="26" spans="1:1" ht="12" x14ac:dyDescent="0.3">
      <c r="A26" s="3" t="s">
        <v>31</v>
      </c>
    </row>
    <row r="28" spans="1:1" ht="12" x14ac:dyDescent="0.25">
      <c r="A28" s="5" t="s">
        <v>4</v>
      </c>
    </row>
    <row r="29" spans="1:1" ht="12" x14ac:dyDescent="0.3">
      <c r="A29" s="3" t="s">
        <v>32</v>
      </c>
    </row>
    <row r="30" spans="1:1" ht="12" x14ac:dyDescent="0.3">
      <c r="A30" s="3" t="s">
        <v>5</v>
      </c>
    </row>
    <row r="31" spans="1:1" ht="12" x14ac:dyDescent="0.3">
      <c r="A31" s="3" t="s">
        <v>6</v>
      </c>
    </row>
    <row r="33" spans="1:1" ht="12" x14ac:dyDescent="0.25">
      <c r="A33" s="5" t="s">
        <v>33</v>
      </c>
    </row>
    <row r="34" spans="1:1" x14ac:dyDescent="0.25">
      <c r="A34" s="4" t="s">
        <v>34</v>
      </c>
    </row>
    <row r="35" spans="1:1" x14ac:dyDescent="0.25">
      <c r="A35" s="4" t="s">
        <v>35</v>
      </c>
    </row>
    <row r="37" spans="1:1" ht="12" x14ac:dyDescent="0.25">
      <c r="A37" s="5" t="s">
        <v>37</v>
      </c>
    </row>
    <row r="38" spans="1:1" ht="12" x14ac:dyDescent="0.25">
      <c r="A38" s="5"/>
    </row>
    <row r="39" spans="1:1" x14ac:dyDescent="0.25">
      <c r="A39" s="4" t="s">
        <v>38</v>
      </c>
    </row>
    <row r="40" spans="1:1" x14ac:dyDescent="0.25">
      <c r="A40" s="4" t="s">
        <v>39</v>
      </c>
    </row>
    <row r="42" spans="1:1" ht="12" x14ac:dyDescent="0.25">
      <c r="A42" s="5" t="s">
        <v>40</v>
      </c>
    </row>
    <row r="43" spans="1:1" ht="12" x14ac:dyDescent="0.25">
      <c r="A43" s="5"/>
    </row>
    <row r="44" spans="1:1" x14ac:dyDescent="0.25">
      <c r="A44" s="4" t="s">
        <v>41</v>
      </c>
    </row>
    <row r="45" spans="1:1" x14ac:dyDescent="0.25">
      <c r="A45" s="4" t="s">
        <v>42</v>
      </c>
    </row>
    <row r="46" spans="1:1" x14ac:dyDescent="0.25">
      <c r="A46" s="4" t="s">
        <v>43</v>
      </c>
    </row>
    <row r="48" spans="1:1" ht="12" x14ac:dyDescent="0.25">
      <c r="A48" s="5" t="s">
        <v>36</v>
      </c>
    </row>
    <row r="49" spans="1:1" ht="12" x14ac:dyDescent="0.25">
      <c r="A49" s="5"/>
    </row>
    <row r="50" spans="1:1" x14ac:dyDescent="0.25">
      <c r="A50" s="4" t="s">
        <v>44</v>
      </c>
    </row>
    <row r="51" spans="1:1" x14ac:dyDescent="0.25">
      <c r="A51" s="4" t="s">
        <v>47</v>
      </c>
    </row>
    <row r="52" spans="1:1" x14ac:dyDescent="0.25">
      <c r="A52" s="4" t="s">
        <v>46</v>
      </c>
    </row>
    <row r="53" spans="1:1" x14ac:dyDescent="0.25">
      <c r="A53" s="4" t="s">
        <v>45</v>
      </c>
    </row>
  </sheetData>
  <dataValidations count="1">
    <dataValidation allowBlank="1" showInputMessage="1" showErrorMessage="1" promptTitle="Rechtsform" sqref="A7:A26" xr:uid="{00000000-0002-0000-0500-000000000000}"/>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vt:i4>
      </vt:variant>
    </vt:vector>
  </HeadingPairs>
  <TitlesOfParts>
    <vt:vector size="7" baseType="lpstr">
      <vt:lpstr>(1) Stammdaten</vt:lpstr>
      <vt:lpstr>(2) Angaben zu Auszubildenden</vt:lpstr>
      <vt:lpstr>(3) Einverständniserklärung</vt:lpstr>
      <vt:lpstr>(4) Ausfüllhinweise</vt:lpstr>
      <vt:lpstr>Drop Down</vt:lpstr>
      <vt:lpstr>'(2) Angaben zu Auszubildenden'!Druckbereich</vt:lpstr>
      <vt:lpstr>'(3) Einverständniserklärung'!Druckbereich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Pascal Plikat</dc:creator>
  <cp:lastModifiedBy>VPN</cp:lastModifiedBy>
  <cp:lastPrinted>2022-06-03T06:03:44Z</cp:lastPrinted>
  <dcterms:created xsi:type="dcterms:W3CDTF">2019-07-05T04:10:45Z</dcterms:created>
  <dcterms:modified xsi:type="dcterms:W3CDTF">2022-06-03T06:04:23Z</dcterms:modified>
</cp:coreProperties>
</file>