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updateLinks="never" codeName="DieseArbeitsmappe" defaultThemeVersion="124226"/>
  <mc:AlternateContent xmlns:mc="http://schemas.openxmlformats.org/markup-compatibility/2006">
    <mc:Choice Requires="x15">
      <x15ac:absPath xmlns:x15ac="http://schemas.microsoft.com/office/spreadsheetml/2010/11/ac" url="O:\L-2\L-2 PfAU\Erhebungsbögen\2023\Erhebung 2024\"/>
    </mc:Choice>
  </mc:AlternateContent>
  <xr:revisionPtr revIDLastSave="0" documentId="13_ncr:1_{F06AD2FF-17CF-461C-AD9F-92E85CE06897}" xr6:coauthVersionLast="36" xr6:coauthVersionMax="36" xr10:uidLastSave="{00000000-0000-0000-0000-000000000000}"/>
  <bookViews>
    <workbookView xWindow="0" yWindow="0" windowWidth="25200" windowHeight="11775" xr2:uid="{00000000-000D-0000-FFFF-FFFF00000000}"/>
  </bookViews>
  <sheets>
    <sheet name="(1) Stammdaten" sheetId="9" r:id="rId1"/>
    <sheet name="(2) Angaben Auszubildende" sheetId="13" r:id="rId2"/>
    <sheet name="(3) Einverständniserklärung" sheetId="8" r:id="rId3"/>
    <sheet name="(4) Ausfüllhinweise" sheetId="11" r:id="rId4"/>
    <sheet name="(5) Merkblatt" sheetId="10" r:id="rId5"/>
    <sheet name="Drop Down" sheetId="4" state="hidden" r:id="rId6"/>
  </sheets>
  <definedNames>
    <definedName name="_xlnm.Print_Area" localSheetId="2">'(3) Einverständniserklärung'!$A$1:$I$36</definedName>
  </definedNames>
  <calcPr calcId="191029"/>
</workbook>
</file>

<file path=xl/calcChain.xml><?xml version="1.0" encoding="utf-8"?>
<calcChain xmlns="http://schemas.openxmlformats.org/spreadsheetml/2006/main">
  <c r="G37" i="13" l="1"/>
  <c r="G38" i="13"/>
  <c r="G39" i="13"/>
  <c r="G40" i="13"/>
  <c r="K29" i="13"/>
  <c r="K30" i="13"/>
  <c r="K31" i="13"/>
  <c r="J29" i="13"/>
  <c r="L29" i="13" s="1"/>
  <c r="J30" i="13"/>
  <c r="J31" i="13"/>
  <c r="J19" i="13"/>
  <c r="J20" i="13"/>
  <c r="J21" i="13"/>
  <c r="J22" i="13"/>
  <c r="J23" i="13"/>
  <c r="B37" i="13"/>
  <c r="B38" i="13"/>
  <c r="B39" i="13"/>
  <c r="B40" i="13"/>
  <c r="C29" i="13"/>
  <c r="C30" i="13"/>
  <c r="C31" i="13"/>
  <c r="B29" i="13"/>
  <c r="B30" i="13"/>
  <c r="B31" i="13"/>
  <c r="C19" i="13"/>
  <c r="C20" i="13"/>
  <c r="C21" i="13"/>
  <c r="C22" i="13"/>
  <c r="C23" i="13"/>
  <c r="B19" i="13"/>
  <c r="B20" i="13"/>
  <c r="K20" i="13" s="1"/>
  <c r="L20" i="13" s="1"/>
  <c r="B21" i="13"/>
  <c r="B22" i="13"/>
  <c r="B23" i="13"/>
  <c r="B9" i="13"/>
  <c r="F9" i="13" s="1"/>
  <c r="G9" i="13" s="1"/>
  <c r="B10" i="13"/>
  <c r="B11" i="13"/>
  <c r="B12" i="13"/>
  <c r="B13" i="13"/>
  <c r="F13" i="13" s="1"/>
  <c r="G13" i="13" s="1"/>
  <c r="H39" i="13" l="1"/>
  <c r="L31" i="13"/>
  <c r="H38" i="13"/>
  <c r="I38" i="13" s="1"/>
  <c r="L30" i="13"/>
  <c r="M30" i="13" s="1"/>
  <c r="H37" i="13"/>
  <c r="I37" i="13" s="1"/>
  <c r="M29" i="13"/>
  <c r="I39" i="13"/>
  <c r="M31" i="13"/>
  <c r="F12" i="13"/>
  <c r="G12" i="13" s="1"/>
  <c r="K23" i="13"/>
  <c r="L23" i="13" s="1"/>
  <c r="K19" i="13"/>
  <c r="L19" i="13" s="1"/>
  <c r="H40" i="13"/>
  <c r="I40" i="13" s="1"/>
  <c r="F11" i="13"/>
  <c r="G11" i="13" s="1"/>
  <c r="K22" i="13"/>
  <c r="L22" i="13" s="1"/>
  <c r="F10" i="13"/>
  <c r="G10" i="13" s="1"/>
  <c r="K21" i="13"/>
  <c r="L21" i="13" s="1"/>
  <c r="B8" i="13"/>
  <c r="G36" i="13" l="1"/>
  <c r="B36" i="13" l="1"/>
  <c r="H36" i="13" s="1"/>
  <c r="I36" i="13" s="1"/>
  <c r="C3" i="13" l="1"/>
  <c r="C1" i="13" l="1"/>
  <c r="C2" i="13"/>
  <c r="K28" i="13" l="1"/>
  <c r="J28" i="13"/>
  <c r="C28" i="13"/>
  <c r="B28" i="13"/>
  <c r="J18" i="13"/>
  <c r="L28" i="13" l="1"/>
  <c r="M28" i="13" s="1"/>
  <c r="B18" i="13"/>
  <c r="C18" i="13" l="1"/>
  <c r="K18" i="13" s="1"/>
  <c r="L18" i="13" l="1"/>
  <c r="F8" i="13"/>
  <c r="G8" i="13" s="1"/>
  <c r="D19" i="8" l="1"/>
  <c r="D16" i="8"/>
</calcChain>
</file>

<file path=xl/sharedStrings.xml><?xml version="1.0" encoding="utf-8"?>
<sst xmlns="http://schemas.openxmlformats.org/spreadsheetml/2006/main" count="319" uniqueCount="238">
  <si>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</si>
  <si>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</si>
  <si>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</si>
  <si>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</si>
  <si>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</si>
  <si>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</si>
  <si>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</si>
  <si>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</si>
  <si>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</si>
  <si>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</si>
  <si>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</si>
  <si>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</si>
  <si>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</si>
  <si>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</si>
  <si>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</si>
  <si>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</si>
  <si>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</si>
  <si>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</si>
  <si>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</si>
  <si>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</si>
  <si>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</si>
  <si>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</si>
  <si>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</si>
  <si>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</si>
  <si>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</si>
  <si>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</si>
  <si>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</si>
  <si>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</si>
  <si>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</si>
  <si>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</si>
  <si>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</si>
  <si>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</si>
  <si>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</si>
  <si>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</si>
  <si>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</si>
  <si>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</si>
  <si>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</si>
  <si>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</si>
  <si>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</si>
  <si>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</si>
  <si>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</si>
  <si>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</si>
  <si>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</si>
  <si>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</si>
  <si>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</si>
  <si>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</si>
  <si>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</si>
  <si>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</si>
  <si>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</si>
  <si>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</si>
  <si>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</si>
  <si>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</si>
  <si>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</si>
  <si>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</si>
  <si>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</si>
  <si>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</si>
  <si>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</si>
  <si>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</si>
  <si>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</si>
  <si>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</si>
  <si>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</si>
  <si>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</si>
  <si>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</si>
  <si>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</si>
  <si>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Pflegeausbildungsfonds</t>
  </si>
  <si>
    <t>Ambulante Einrichtungen</t>
  </si>
  <si>
    <t>Stammdaten</t>
  </si>
  <si>
    <t>IK (9-stellig)</t>
  </si>
  <si>
    <t>Inkrafttreten des Versorgungsvertrages</t>
  </si>
  <si>
    <t xml:space="preserve">Name </t>
  </si>
  <si>
    <t>Straße, Hausnr.</t>
  </si>
  <si>
    <t>PLZ, Ort</t>
  </si>
  <si>
    <t>Allgemeine Angaben zum Träger</t>
  </si>
  <si>
    <t>Name</t>
  </si>
  <si>
    <t>Telefon/-fax</t>
  </si>
  <si>
    <t>E-Mail</t>
  </si>
  <si>
    <t>Bankverbindung</t>
  </si>
  <si>
    <t>Kontoinhaber</t>
  </si>
  <si>
    <t>IBAN</t>
  </si>
  <si>
    <t>Kreditinstitut</t>
  </si>
  <si>
    <t>Mitteilungspflichten</t>
  </si>
  <si>
    <t>Rückfragen an: pflegeausbildungsfonds@statistik.bremen.de oder (0421) 361 - 98148</t>
  </si>
  <si>
    <t>(1) Stammdaten</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</si>
  <si>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</si>
  <si>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</si>
  <si>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</si>
  <si>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</si>
  <si>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</si>
  <si>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</si>
  <si>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</si>
  <si>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</si>
  <si>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</si>
  <si>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</si>
  <si>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</si>
  <si>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</si>
  <si>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</si>
  <si>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0421/123456</t>
  </si>
  <si>
    <t>Erika.Muster@traeger.de 
(nicht: info@traeger.de)</t>
  </si>
  <si>
    <t>Name des kontoführenden Kreditinstituts</t>
  </si>
  <si>
    <t>Beispielbank Bremen</t>
  </si>
  <si>
    <t>1. Anzahl der Vollzeitäquivalente (VZÄ) aller Pflegefachkräfte, die am 15. Dezember des Vorjahres in der ambulanten Pflegeeinrichtung beschäftigt oder eingesetzt sind (§ 11 Abs. 2 PflAFinV) und Leistungen nach SGB XI erbringen</t>
  </si>
  <si>
    <t>(3) Einverständniserklärung</t>
  </si>
  <si>
    <t>1) Anzahl der Vollzeitäquivalente (VZÄ) aller Pflegefachkräfte, die am 15. Dezember des Vorjahres in der ambulanten Pflegeeinrichtung beschäftigt oder eingesetzt sind 
(§ 11 Abs. 2 PflAFinV) und Leistungen nach SGB XI erbringen</t>
  </si>
  <si>
    <t xml:space="preserve">123 456 789 </t>
  </si>
  <si>
    <t>Merkblatt zu den Mitteilungspflichten – ambulant</t>
  </si>
  <si>
    <t>Berechnungsmöglichkeiten zu 1) Anzahl der Vollzeitäquivalente (VZÄ) aller Pflegefachkräfte an, die am 15. Dezember des Vorjahres in der ambulanten Pflegeeinrichtung beschäftigt oder eingesetzt sind (§ 11 Abs. 2 PflAFinV)</t>
  </si>
  <si>
    <t>Berechnungsmöglichkeit 1</t>
  </si>
  <si>
    <t>Bezeichnung</t>
  </si>
  <si>
    <t>Vollzeitäquivalente (VZÄ)</t>
  </si>
  <si>
    <t>Pflegefachkräfte gem. § 1 Abs. 2 PflAFinV inkl. Pflegedienstleitungen</t>
  </si>
  <si>
    <t>abzgl. Pflegefachkräfte mit unbezahlten Fehlzeiten</t>
  </si>
  <si>
    <t>Zwischensumme</t>
  </si>
  <si>
    <t>zzgl. Pflegefachkräfte durch Leiharbeit</t>
  </si>
  <si>
    <t xml:space="preserve">Zu meldende Pflegefachkräfte </t>
  </si>
  <si>
    <t xml:space="preserve">b) Anhand des Umsatzes, der im Bereich des SGB XI erwirtschaftet wird im Verhältnis zum Gesamtumsatz. Dieses Verhältnis ist auf die Pflegefachkräfte (VZÄ) anzuwenden. </t>
  </si>
  <si>
    <t>Berechnungsmöglichkeit 2</t>
  </si>
  <si>
    <t>Prozentualer Anteil</t>
  </si>
  <si>
    <t>Erlöse aus SGB V-Leistungen</t>
  </si>
  <si>
    <t>Summe der Gesamterlöse</t>
  </si>
  <si>
    <t>24 VZÄ</t>
  </si>
  <si>
    <t>x</t>
  </si>
  <si>
    <t>Anteil Erlöse aus SGB XI-Leistungen</t>
  </si>
  <si>
    <t>=</t>
  </si>
  <si>
    <t>12,62 VZÄ</t>
  </si>
  <si>
    <t>- Pflegeausbildungsfonds -</t>
  </si>
  <si>
    <t>Allgemeine Angaben</t>
  </si>
  <si>
    <t>Beachten Sie hier bitte die zwei Berechnungsmöglichkeiten auf dem Merkblatt (5) zu den Mitteilungspflichten</t>
  </si>
  <si>
    <t>Name der Einrichtung:</t>
  </si>
  <si>
    <t>Institutionskennzeichen (IK):</t>
  </si>
  <si>
    <r>
      <t xml:space="preserve">ACHTUNG: Leistungen nach § 37 Abs. 3, § 39 und § 45b SGB XI sind für die Meldung an den Pflegeausbildungsfonds </t>
    </r>
    <r>
      <rPr>
        <b/>
        <u/>
        <sz val="11"/>
        <color theme="1"/>
        <rFont val="Arial"/>
        <family val="2"/>
      </rPr>
      <t>nicht</t>
    </r>
    <r>
      <rPr>
        <b/>
        <sz val="11"/>
        <color theme="1"/>
        <rFont val="Arial"/>
        <family val="2"/>
      </rPr>
      <t xml:space="preserve"> zu berücksichtigen.</t>
    </r>
  </si>
  <si>
    <t>Erlöse aus SGB XI-Leistungen (ohne § 37 Abs. 3, § 39 und § 45b)</t>
  </si>
  <si>
    <t>Tragen Sie hier den vollständigen Namen des Trägers der Einrichtung ein.</t>
  </si>
  <si>
    <t>Bitte tragen Sie die IBAN (International Bank Account Number) ein.</t>
  </si>
  <si>
    <t>Diese Eintragung umfasst die Punkte der zu meldenden SGB XI-Leistungen.</t>
  </si>
  <si>
    <t>Tragen Sie den Namen des Kontoinhabers ein.</t>
  </si>
  <si>
    <t>9-stelliges Institutionskennzeichen -  Identifikationsnummer der deutschen Sozialversicherung</t>
  </si>
  <si>
    <t>Tragen Sie hier bitte das Datum des Inkrafttretens des Versorgungsvertrages ein.</t>
  </si>
  <si>
    <t>Durchwahl einer Ansprechperson bei Rückfragen und Faxnummer</t>
  </si>
  <si>
    <t>Erika.Muster@einrichtung.de
(bitte nicht: info@einrichtung.de)</t>
  </si>
  <si>
    <t>Durchwahl der Ansprechperson bei Rückfragen bzw. Fax-Nr. für die Zusendung von Bescheiden</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</si>
  <si>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</si>
  <si>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Name des Trägers</t>
  </si>
  <si>
    <t>Anzahl
Auszubildende</t>
  </si>
  <si>
    <t>Bitte geben Sie hier die E-Mail-Adresse einer Ansprechperson für zukünftige Rückfragen an.</t>
  </si>
  <si>
    <t>Allgemeine Angaben zur ambulanten Einrichtung</t>
  </si>
  <si>
    <t>Tragen Sie hier den vollständigen Namen der ambulanten Einrichtung ein.</t>
  </si>
  <si>
    <t>geplanter Ausbildungs-
beginn (Datum)</t>
  </si>
  <si>
    <t>Mehrkosten im Sinne des § 27 PflBG pro Monat</t>
  </si>
  <si>
    <t>Ø monatliche Arbeitgeber-
Bruttokosten einer
Pflegefachkraft</t>
  </si>
  <si>
    <t>Ausbildungs-
beginn (Datum)</t>
  </si>
  <si>
    <t>geplanter oder tatsächlicher Ausbildungs-
beginn (Datum)</t>
  </si>
  <si>
    <t>Bitte füllen Sie alle bläulich gefärbten Felder aus</t>
  </si>
  <si>
    <t>Alle orange gefärbten Felder werden automatisch
ausgefüllt</t>
  </si>
  <si>
    <t>Geplanter Ausbildungsbeginn</t>
  </si>
  <si>
    <t>Ø Ausbildungsvergütung pro Monat je Auszubildendem</t>
  </si>
  <si>
    <t>Ø Arbeitgeber-Bruttokosten pro Monat je Auszubildendem</t>
  </si>
  <si>
    <t>geplanter oder tatsächlicher Ausbildungsbeginn (Datum)</t>
  </si>
  <si>
    <t>Ø monatliche Arbeitgeber-Bruttokosten einer
Pflegefachkraft</t>
  </si>
  <si>
    <t>Ausbildungsbeginn (Datum)</t>
  </si>
  <si>
    <t>Bitte ausfüllen!</t>
  </si>
  <si>
    <t>Gesperrt!</t>
  </si>
  <si>
    <t xml:space="preserve">Mehrkosten im Sinne des § 27 PflBG pro Monat </t>
  </si>
  <si>
    <t>Bemerkung</t>
  </si>
  <si>
    <t>Werte aus dem 1. Ausbildungsjahr</t>
  </si>
  <si>
    <t>Werte aus dem 2. Ausbildungsjahr</t>
  </si>
  <si>
    <t>Werte aus dem 3. Lehrjahr</t>
  </si>
  <si>
    <t>Name der Person, die Rückfragen zum Erhebungsbogen beantworten kann.</t>
  </si>
  <si>
    <t>Ø Ausbildungs-
vergütung
1. Lehrjahr</t>
  </si>
  <si>
    <t>Ø Arbeitgeber-Bruttokosten
1. Lehrjahr</t>
  </si>
  <si>
    <t>Ø Ausbildungs-
vergütung
2. Lehrjahr</t>
  </si>
  <si>
    <t>Ø Arbeitgeber-Bruttokosten
2. Lehrjahr</t>
  </si>
  <si>
    <t>Ø Ausbildungs-
vergütung
3. Lehrjahr</t>
  </si>
  <si>
    <t>Ø Arbeitgeber-Bruttokosten
3. Lehrjahr</t>
  </si>
  <si>
    <t>auszufüllende Felder</t>
  </si>
  <si>
    <t>gesperrte Felder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</si>
  <si>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</si>
  <si>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1. Ausbil-
dungsjahr</t>
  </si>
  <si>
    <t>2. Ausbil-
dungsjahr</t>
  </si>
  <si>
    <t>3. Ausbil-
dungsjahr</t>
  </si>
  <si>
    <t>Name der Person, die Rückfragen zum Erhebungsbogen beantworten kann</t>
  </si>
  <si>
    <t>Name der Person, die mündlich und schriftlich zur Auskunft berechtigt ist und Rückfragen beantworten kann.</t>
  </si>
  <si>
    <t>Frau Musteransprechpartnerin</t>
  </si>
  <si>
    <t>Anzahl 
Ausbildungsmonate</t>
  </si>
  <si>
    <t>Anzahl
Ausbildungsmonate
1. Lehrjahr</t>
  </si>
  <si>
    <t>Anzahl
Ausbildungsmonate
2. Lehrjahr</t>
  </si>
  <si>
    <t>Anzahl
Ausbildungsmonate
3. Lehrjahr</t>
  </si>
  <si>
    <t>b) Uns ist bekannt, dass das Statistische Landesamt berechtigt ist, weitere Angaben und Unterlagen anzufordern, soweit diese für die Festsetzung des jeweiligen Ausbildungsbudgets erforderlich sind.</t>
  </si>
  <si>
    <t>Bitte beachten Sie zu den Mitteilungspflichten unbedingt die Ausfüllhinweise sowie unsere FAQ's!</t>
  </si>
  <si>
    <t>Geben Sie bitte die Anzahl der Auszubildenden ein, die zum geplanten Ausbildungsbeginn eingestellt werden sollen.</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</si>
  <si>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</si>
  <si>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Geben Sie bitte die Anzahl der Auszubildenden ein, die zum geplanten Ausbildungsbeginn eingestellt werden sollen oder eingestellt wurden.</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</si>
  <si>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</si>
  <si>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an. Jahressonderzahlungen, Zeitzuschläge etc. sind anteilig pro Monat hinzuzurechnen. Die Arbeitgeber-Bruttokosten sind ca. 25 % höher als die Ausbildungsvergütungen.</t>
  </si>
  <si>
    <t>Bitte geben Sie die Ø monatlichen Arbeitgeber-Bruttokosten je Auszubildendem im 1. Lehrjahr an. Jahressonderzahlungen, Zeitzuschläge etc. sind anteilig pro Monat hinzuzurechnen. Die Arbeitgeber-Bruttokosten sind ca. 25 % höher als die Ausbildungsvergütungen.</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</si>
  <si>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</si>
  <si>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</si>
  <si>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</si>
  <si>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Geben Sie bitte die Anzahl der Auszubildenden ein, die zum genannten Ausbildungsbeginn eingestellt wurden.</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</si>
  <si>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</si>
  <si>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</si>
  <si>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DE12 1234 1234 1234 1234 10</t>
  </si>
  <si>
    <t>monatlicher Pauschalbetrag</t>
  </si>
  <si>
    <t>(2) Angaben Auszubildende</t>
  </si>
  <si>
    <t>2.) a) Summe der im Jahr 2022 abgerechneten Punkte nach SGB XI</t>
  </si>
  <si>
    <t>b) Umsatz, der im Jahr 2022 durch die Zeitvergütung erwirtschaftet wurde</t>
  </si>
  <si>
    <t>c) Vereinbarter Individueller Punktwert im Jahr 2022</t>
  </si>
  <si>
    <r>
      <t xml:space="preserve">Rücksendung bis </t>
    </r>
    <r>
      <rPr>
        <b/>
        <i/>
        <u/>
        <sz val="14"/>
        <color theme="1"/>
        <rFont val="Arial"/>
        <family val="2"/>
      </rPr>
      <t xml:space="preserve">15. Juni 2023 </t>
    </r>
    <r>
      <rPr>
        <sz val="9.5"/>
        <color theme="1"/>
        <rFont val="Arial"/>
        <family val="2"/>
      </rPr>
      <t>(Posteingang oder Eingang per E-Mail)</t>
    </r>
  </si>
  <si>
    <t>2. a) Summe der im Jahr 2022 abgerechneten Punkte nach SGB XI</t>
  </si>
  <si>
    <t>c) Vereinbarter individueller Punktwert im Jahr 2022</t>
  </si>
  <si>
    <t>Geben Sie hier die Gesamterträge aus ambulanten Leistungen nach SGB XI für das Kalenderjahr 2022 an.
Nicht einzubeziehen sind Erträge aus Erstattungen des Ausbildungsrefinanzierungsbetrages und aus Investitionskosten.</t>
  </si>
  <si>
    <t>Bitte geben Sie hier den Punktwert an, den Sie für das Jahr 2022 mit der zuständigen Pflegekasse vereinbart haben. Wenn Sie keinen Punktwert eingeben, wird der landesdurchschnittliche Punktwert verwendet.</t>
  </si>
  <si>
    <r>
      <rPr>
        <b/>
        <u/>
        <sz val="10"/>
        <color theme="1"/>
        <rFont val="Arial"/>
        <family val="2"/>
      </rPr>
      <t>Erhebungsmöglichkeiten:</t>
    </r>
    <r>
      <rPr>
        <sz val="10"/>
        <color theme="1"/>
        <rFont val="Arial"/>
        <family val="2"/>
      </rPr>
      <t xml:space="preserve">
a) Berechnung der Pflegefachkräfte nach VZÄ anhand der IST-Werte zum Stichtag 15.12.2022 durch eine elektronische Zeiterfassung. Sollten Sie nicht über eine Echtzeiterfassung verfügen: Auswertung von Planzeiten anhand der Tourenplanung.
</t>
    </r>
    <r>
      <rPr>
        <b/>
        <sz val="10"/>
        <color theme="1"/>
        <rFont val="Arial"/>
        <family val="2"/>
      </rPr>
      <t>(siehe Merkblatt zu den Mitteilungspflichten - ambulant)
Beispiel:</t>
    </r>
    <r>
      <rPr>
        <sz val="10"/>
        <color theme="1"/>
        <rFont val="Arial"/>
        <family val="2"/>
      </rPr>
      <t xml:space="preserve"> In der Einrichtung fallen im Monat Dezember 241 Stunden Leiharbeit an. Man rechnet 241 Stunden Leiharbeit geteilt durch 19 Monatsarbeitstage Dezember 2022 (31 Monatstage bereinigt um Wochenenden und gesetzliche Feiertage) geteilt durch 38,5 Wochenarbeitsstunden mal 5 Arbeitstage mal 1,294 Zuschlag Leiharbeit (fester Faktor aufgrund Nettoarbeitszeit) gleich 2,13. Die Leiharbeitskräfte fließen mit 2,13 VZÄ in die Gesamtrechnung ein.</t>
    </r>
    <r>
      <rPr>
        <b/>
        <sz val="10"/>
        <color theme="1"/>
        <rFont val="Arial"/>
        <family val="2"/>
      </rPr>
      <t xml:space="preserve">
</t>
    </r>
    <r>
      <rPr>
        <sz val="10"/>
        <color theme="1"/>
        <rFont val="Arial"/>
        <family val="2"/>
      </rPr>
      <t xml:space="preserve">
b) Anhand des Umsatzes, der im Bereich des SGB XI erwirtschaftet wird im Verhältnis zum Gesamtumsatz. Dieses Verhältnis ist auf die Pflegefachkräfte (VZÄ) anzuwenden. 
</t>
    </r>
    <r>
      <rPr>
        <b/>
        <sz val="10"/>
        <color theme="1"/>
        <rFont val="Arial"/>
        <family val="2"/>
      </rPr>
      <t>(siehe Merkblatt zu den Mitteilungspflichten - ambulant)</t>
    </r>
    <r>
      <rPr>
        <sz val="10"/>
        <color theme="1"/>
        <rFont val="Arial"/>
        <family val="2"/>
      </rPr>
      <t xml:space="preserve">
</t>
    </r>
    <r>
      <rPr>
        <b/>
        <sz val="10"/>
        <color theme="1"/>
        <rFont val="Arial"/>
        <family val="2"/>
      </rPr>
      <t>Beschäftigt</t>
    </r>
    <r>
      <rPr>
        <sz val="10"/>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0"/>
        <color theme="1"/>
        <rFont val="Arial"/>
        <family val="2"/>
      </rPr>
      <t>Eingesetzt</t>
    </r>
    <r>
      <rPr>
        <sz val="10"/>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</si>
  <si>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Wenn der Betrieb erst im Jahr 2023 aufgenommen wurde, kann die Einrichtung auf Antrag des Betreibers in das Ausgleichsverfahren einbezogen werden.</t>
  </si>
  <si>
    <t>Bitte tragen Sie Ihre geplanten Auszubildenden ein, die im Laufe des Jahres 2024 eine generalistische Pflegeausbildung beginnen werden.</t>
  </si>
  <si>
    <t>2024 - 1. Lehrjahr</t>
  </si>
  <si>
    <t>Ausbildungskosten für das Jahr 2024</t>
  </si>
  <si>
    <t>Ausbildungskosten 2024 inkl. Pauschale</t>
  </si>
  <si>
    <r>
      <t xml:space="preserve">Bitte tragen Sie Ihre Auszubildenden ein, die im Laufe des Jahres 2024 ins </t>
    </r>
    <r>
      <rPr>
        <u/>
        <sz val="16"/>
        <color theme="1"/>
        <rFont val="Calibri"/>
        <family val="2"/>
        <scheme val="minor"/>
      </rPr>
      <t>2. Lehrjahr</t>
    </r>
    <r>
      <rPr>
        <sz val="16"/>
        <color theme="1"/>
        <rFont val="Calibri"/>
        <family val="2"/>
        <scheme val="minor"/>
      </rPr>
      <t xml:space="preserve"> kommen werden. </t>
    </r>
  </si>
  <si>
    <t>2024 - 2. Lehrjahr</t>
  </si>
  <si>
    <t>2024 - noch 1. Lehrjahr</t>
  </si>
  <si>
    <r>
      <t xml:space="preserve">Bitte tragen Sie Ihre Auszubildenden ein, die im Laufe des Jahres 2024 ins </t>
    </r>
    <r>
      <rPr>
        <u/>
        <sz val="16"/>
        <color theme="1"/>
        <rFont val="Calibri"/>
        <family val="2"/>
        <scheme val="minor"/>
      </rPr>
      <t>3. Lehrjahr</t>
    </r>
    <r>
      <rPr>
        <sz val="16"/>
        <color theme="1"/>
        <rFont val="Calibri"/>
        <family val="2"/>
        <scheme val="minor"/>
      </rPr>
      <t xml:space="preserve"> kommen werden.</t>
    </r>
  </si>
  <si>
    <t>2024 - 3. Lehrjahr</t>
  </si>
  <si>
    <t>2024 - noch 2. Lehrjahr</t>
  </si>
  <si>
    <t>Ausbildunsgende
2024</t>
  </si>
  <si>
    <t>Bitte tragen Sie Ihre Auszubildenden ein, die im Laufe des Jahres 2024 ihre Ausbildung beenden werden. (Ausbildungsbeginn in 2021)</t>
  </si>
  <si>
    <t>1. Ausbildungsjahr 2024: Tragen Sie hier bitte Ihre geplanten Auszubildenden ein, die im Laufe des Jahres 2024 eine generalistische Pflegeausbildung beginnen werden</t>
  </si>
  <si>
    <t>2. Ausbildungsjahr 2024: Tragen Sie hier bitte Ihre Auszubildenden ein, die im Laufe des Jahres 2024 ins 2. Lehrjahr kommen werden.</t>
  </si>
  <si>
    <t xml:space="preserve">3. Ausbildungsjahr 2024: Tragen Sie hier bitte Ihre Auszubildenden ein, die im Laufe des Jahres 2024 ins 3. Lehrjahr kommen werden. </t>
  </si>
  <si>
    <t>Ausbildungsende 2024: Tragen Sie hier bitte Ihre Auszubildenden ein, die im Laufe des Jahres 2024 ihre Ausbildung beenden werden.</t>
  </si>
  <si>
    <t xml:space="preserve">a) Berechnung der Pflegefachkräfte nach VZÄ anhand der IST-Werte zum Stichtag 15.12.2022 durch eine elektronische Zeiterfassung. Sollten Sie nicht über eine Echtzeiterfassung verfügen: Auswertung von Planzeiten anhand der Tourenplanung </t>
  </si>
  <si>
    <r>
      <t xml:space="preserve">Pflegefachkräfte </t>
    </r>
    <r>
      <rPr>
        <i/>
        <sz val="11"/>
        <color theme="1"/>
        <rFont val="Calibri"/>
        <family val="2"/>
        <scheme val="minor"/>
      </rPr>
      <t>(Vollzeitäquivalente (VZÄ) zum 15.12.2022)</t>
    </r>
  </si>
  <si>
    <r>
      <rPr>
        <b/>
        <sz val="11"/>
        <color theme="1"/>
        <rFont val="Calibri"/>
        <family val="2"/>
        <scheme val="minor"/>
      </rPr>
      <t>Anteil Pflegefachkräfte im Bereich SGB XI</t>
    </r>
    <r>
      <rPr>
        <sz val="11"/>
        <color theme="1"/>
        <rFont val="Calibri"/>
        <family val="2"/>
        <scheme val="minor"/>
      </rPr>
      <t xml:space="preserve">
</t>
    </r>
    <r>
      <rPr>
        <i/>
        <sz val="11"/>
        <color theme="1"/>
        <rFont val="Calibri"/>
        <family val="2"/>
        <scheme val="minor"/>
      </rPr>
      <t xml:space="preserve">Anzahl der Vollzeitäquivalente der examinierten Pflegefachkräfte, die am 15. Dezember 2022 in der Einrichtung beschäftigt waren und auf Pflegeleistungen nach SGB XI entfallen </t>
    </r>
  </si>
  <si>
    <t>drop down</t>
  </si>
  <si>
    <t>1.Lj</t>
  </si>
  <si>
    <t>2. Lj</t>
  </si>
  <si>
    <t>3. Lj</t>
  </si>
  <si>
    <t>Ende</t>
  </si>
  <si>
    <t>Version 27.04.2023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</si>
</sst>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40"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sz val="11"/>
      <color theme="1"/>
      <name val="Calibri"/>
      <family val="2"/>
      <scheme val="minor"/>
    </font>
    <font>
      <b/>
      <sz val="14"/>
      <color theme="1"/>
      <name val="Arial"/>
      <family val="2"/>
    </font>
    <font>
      <b/>
      <i/>
      <u/>
      <sz val="12"/>
      <color theme="1"/>
      <name val="Arial"/>
      <family val="2"/>
    </font>
    <font>
      <sz val="9.5"/>
      <color theme="1"/>
      <name val="Arial"/>
      <family val="2"/>
    </font>
    <font>
      <b/>
      <i/>
      <sz val="11"/>
      <color theme="1"/>
      <name val="Arial"/>
      <family val="2"/>
    </font>
    <font>
      <b/>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4"/>
      <color theme="1"/>
      <name val="Arial"/>
      <family val="2"/>
    </font>
    <font>
      <sz val="11"/>
      <name val="Calibri"/>
      <family val="2"/>
      <scheme val="minor"/>
    </font>
    <font>
      <b/>
      <sz val="11"/>
      <name val="Calibri"/>
      <family val="2"/>
      <scheme val="minor"/>
    </font>
    <font>
      <sz val="13"/>
      <color theme="1"/>
      <name val="Arial"/>
      <family val="2"/>
    </font>
    <font>
      <sz val="16"/>
      <color theme="1"/>
      <name val="Calibri"/>
      <family val="2"/>
      <scheme val="minor"/>
    </font>
    <font>
      <sz val="12"/>
      <color theme="1"/>
      <name val="Calibri"/>
      <family val="2"/>
      <scheme val="minor"/>
    </font>
    <font>
      <b/>
      <sz val="16"/>
      <color theme="1"/>
      <name val="Arial"/>
      <family val="2"/>
    </font>
    <font>
      <sz val="14"/>
      <color theme="1"/>
      <name val="Calibri"/>
      <family val="2"/>
      <scheme val="minor"/>
    </font>
    <font>
      <u/>
      <sz val="11"/>
      <color theme="10"/>
      <name val="Calibri"/>
      <family val="2"/>
      <scheme val="minor"/>
    </font>
    <font>
      <u/>
      <sz val="16"/>
      <color theme="1"/>
      <name val="Calibri"/>
      <family val="2"/>
      <scheme val="minor"/>
    </font>
    <font>
      <b/>
      <u/>
      <sz val="10"/>
      <color theme="1"/>
      <name val="Arial"/>
      <family val="2"/>
    </font>
    <font>
      <i/>
      <sz val="11"/>
      <color theme="1"/>
      <name val="Arial"/>
      <family val="2"/>
    </font>
    <font>
      <sz val="10"/>
      <name val="Arial"/>
      <family val="2"/>
    </font>
    <font>
      <sz val="8"/>
      <color theme="1"/>
      <name val="Arial"/>
      <family val="2"/>
    </font>
  </fonts>
  <fills count="19">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00"/>
        <bgColor indexed="64"/>
      </patternFill>
    </fill>
  </fills>
  <borders count="50">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thick">
        <color theme="0" tint="-0.24994659260841701"/>
      </right>
      <top style="medium">
        <color theme="0" tint="-0.24994659260841701"/>
      </top>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style="thick">
        <color theme="0" tint="-0.249977111117893"/>
      </bottom>
      <diagonal/>
    </border>
    <border>
      <left/>
      <right/>
      <top/>
      <bottom style="thick">
        <color theme="0" tint="-0.249977111117893"/>
      </bottom>
      <diagonal/>
    </border>
    <border>
      <left/>
      <right style="thick">
        <color theme="0" tint="-0.249977111117893"/>
      </right>
      <top/>
      <bottom style="thick">
        <color theme="0" tint="-0.249977111117893"/>
      </bottom>
      <diagonal/>
    </border>
  </borders>
  <cellStyleXfs count="5">
    <xf numFmtId="0" fontId="0" fillId="0" borderId="0"/>
    <xf numFmtId="0" fontId="5" fillId="0" borderId="0"/>
    <xf numFmtId="44" fontId="16" fillId="0" borderId="0" applyFont="0" applyFill="0" applyBorder="0" applyAlignment="0" applyProtection="0"/>
    <xf numFmtId="0" fontId="34" fillId="0" borderId="0" applyNumberFormat="0" applyFill="0" applyBorder="0" applyAlignment="0" applyProtection="0"/>
    <xf numFmtId="0" fontId="38" fillId="0" borderId="0"/>
  </cellStyleXfs>
  <cellXfs count="239">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7" fillId="0" borderId="0" xfId="0" applyFont="1" applyProtection="1"/>
    <xf numFmtId="0" fontId="0" fillId="0" borderId="0" xfId="0" applyProtection="1"/>
    <xf numFmtId="0" fontId="1" fillId="0" borderId="0" xfId="0" applyFont="1" applyAlignment="1" applyProtection="1">
      <alignment horizontal="left" vertical="center"/>
    </xf>
    <xf numFmtId="0" fontId="1" fillId="7" borderId="0" xfId="0" applyFont="1" applyFill="1" applyAlignment="1" applyProtection="1">
      <alignment horizontal="left" vertical="center"/>
    </xf>
    <xf numFmtId="0" fontId="2" fillId="6" borderId="0" xfId="0" applyFont="1" applyFill="1" applyAlignment="1" applyProtection="1">
      <alignment horizontal="left" vertical="center"/>
    </xf>
    <xf numFmtId="0" fontId="1" fillId="6" borderId="0" xfId="0" applyFont="1" applyFill="1" applyAlignment="1" applyProtection="1">
      <alignment horizontal="left" vertical="center"/>
    </xf>
    <xf numFmtId="0" fontId="1" fillId="0" borderId="0" xfId="0" quotePrefix="1" applyFont="1" applyProtection="1"/>
    <xf numFmtId="49" fontId="9" fillId="5" borderId="35" xfId="0" applyNumberFormat="1" applyFont="1" applyFill="1" applyBorder="1" applyAlignment="1" applyProtection="1">
      <alignment horizontal="left" vertical="center"/>
      <protection locked="0"/>
    </xf>
    <xf numFmtId="49" fontId="9" fillId="5" borderId="1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0"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30"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wrapText="1"/>
    </xf>
    <xf numFmtId="49" fontId="1" fillId="0" borderId="32"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xf>
    <xf numFmtId="49" fontId="1" fillId="0" borderId="32"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49" fontId="1" fillId="0" borderId="27" xfId="0" applyNumberFormat="1" applyFont="1" applyBorder="1" applyAlignment="1" applyProtection="1">
      <alignment horizontal="left" vertical="center" wrapText="1"/>
    </xf>
    <xf numFmtId="1" fontId="1" fillId="0" borderId="29" xfId="0" applyNumberFormat="1" applyFont="1" applyBorder="1" applyAlignment="1" applyProtection="1">
      <alignment horizontal="left" vertical="center"/>
    </xf>
    <xf numFmtId="49" fontId="2" fillId="10" borderId="31" xfId="0" applyNumberFormat="1"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165" fontId="1" fillId="0" borderId="22" xfId="0" applyNumberFormat="1" applyFont="1" applyBorder="1" applyAlignment="1" applyProtection="1">
      <alignment horizontal="left" vertical="center"/>
    </xf>
    <xf numFmtId="49" fontId="1" fillId="0" borderId="34" xfId="0" applyNumberFormat="1" applyFont="1" applyBorder="1" applyAlignment="1" applyProtection="1">
      <alignment horizontal="left" vertical="center" wrapText="1"/>
    </xf>
    <xf numFmtId="49" fontId="1" fillId="0" borderId="34"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29" fillId="5" borderId="5" xfId="0" applyFont="1" applyFill="1" applyBorder="1" applyAlignment="1" applyProtection="1">
      <alignment horizontal="left" vertical="center"/>
    </xf>
    <xf numFmtId="0" fontId="1" fillId="0" borderId="5" xfId="0" applyFont="1" applyFill="1" applyBorder="1" applyAlignment="1" applyProtection="1">
      <alignment horizontal="left" vertical="center" wrapText="1"/>
    </xf>
    <xf numFmtId="0" fontId="29"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0" fontId="32" fillId="0" borderId="0" xfId="0" applyFont="1" applyProtection="1"/>
    <xf numFmtId="0" fontId="3" fillId="0" borderId="0" xfId="0" applyFont="1" applyAlignment="1" applyProtection="1">
      <alignment vertical="center"/>
    </xf>
    <xf numFmtId="0" fontId="1" fillId="0" borderId="0" xfId="0" applyFont="1" applyAlignment="1" applyProtection="1">
      <alignment vertical="center"/>
    </xf>
    <xf numFmtId="0" fontId="12"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42"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0" fillId="0" borderId="0" xfId="0" applyFill="1" applyBorder="1" applyAlignment="1" applyProtection="1">
      <alignment vertical="center"/>
    </xf>
    <xf numFmtId="0" fontId="21"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33" fillId="17" borderId="5" xfId="0" applyFont="1" applyFill="1" applyBorder="1" applyAlignment="1" applyProtection="1">
      <alignment horizontal="center" vertical="center" wrapText="1"/>
    </xf>
    <xf numFmtId="0" fontId="30" fillId="0" borderId="0" xfId="0" applyFont="1" applyFill="1" applyBorder="1" applyAlignment="1" applyProtection="1">
      <alignment vertical="center" wrapText="1"/>
    </xf>
    <xf numFmtId="0" fontId="0" fillId="0" borderId="0" xfId="0" applyAlignment="1" applyProtection="1"/>
    <xf numFmtId="0" fontId="27" fillId="12" borderId="5"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7" fillId="12" borderId="42"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2" xfId="0" applyNumberFormat="1" applyFill="1" applyBorder="1" applyAlignment="1" applyProtection="1">
      <alignment horizontal="center" vertical="center"/>
    </xf>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6" borderId="5" xfId="0" applyFont="1" applyFill="1" applyBorder="1" applyAlignment="1" applyProtection="1">
      <alignment horizontal="center" vertical="center" wrapText="1"/>
    </xf>
    <xf numFmtId="49" fontId="9" fillId="0" borderId="28" xfId="0" applyNumberFormat="1" applyFont="1" applyBorder="1" applyAlignment="1" applyProtection="1">
      <alignment horizontal="left" vertical="center" wrapText="1"/>
    </xf>
    <xf numFmtId="0" fontId="27" fillId="12" borderId="43" xfId="0" applyFont="1" applyFill="1" applyBorder="1" applyAlignment="1" applyProtection="1">
      <alignment horizontal="center" vertical="center" wrapText="1"/>
    </xf>
    <xf numFmtId="165" fontId="0" fillId="0" borderId="0" xfId="0" applyNumberFormat="1" applyProtection="1"/>
    <xf numFmtId="0" fontId="27" fillId="12" borderId="12" xfId="0" applyFont="1" applyFill="1" applyBorder="1" applyAlignment="1" applyProtection="1">
      <alignment horizontal="center" vertical="center" wrapText="1"/>
    </xf>
    <xf numFmtId="0" fontId="0" fillId="0" borderId="10" xfId="0" applyBorder="1" applyProtection="1"/>
    <xf numFmtId="0" fontId="22" fillId="0" borderId="0" xfId="0" applyFont="1" applyProtection="1"/>
    <xf numFmtId="0" fontId="0" fillId="0" borderId="0" xfId="0" applyAlignment="1" applyProtection="1">
      <alignment vertical="center" wrapText="1"/>
    </xf>
    <xf numFmtId="0" fontId="23" fillId="0" borderId="0" xfId="0" applyFont="1" applyAlignment="1" applyProtection="1">
      <alignment wrapText="1"/>
    </xf>
    <xf numFmtId="0" fontId="24" fillId="0" borderId="0" xfId="0" applyFont="1" applyProtection="1"/>
    <xf numFmtId="0" fontId="21" fillId="0" borderId="26" xfId="0" applyFont="1" applyBorder="1" applyProtection="1"/>
    <xf numFmtId="0" fontId="0" fillId="0" borderId="26" xfId="0" applyBorder="1" applyProtection="1"/>
    <xf numFmtId="0" fontId="0" fillId="0" borderId="26" xfId="0" applyBorder="1" applyAlignment="1" applyProtection="1">
      <alignment horizontal="center"/>
    </xf>
    <xf numFmtId="8" fontId="0" fillId="0" borderId="26" xfId="0" applyNumberFormat="1" applyBorder="1" applyAlignment="1" applyProtection="1">
      <alignment horizontal="center"/>
    </xf>
    <xf numFmtId="10" fontId="0" fillId="0" borderId="26" xfId="0" applyNumberFormat="1" applyBorder="1" applyAlignment="1" applyProtection="1">
      <alignment horizontal="center"/>
    </xf>
    <xf numFmtId="49" fontId="0" fillId="0" borderId="0" xfId="0" applyNumberFormat="1" applyProtection="1"/>
    <xf numFmtId="0" fontId="0" fillId="0" borderId="26" xfId="0" applyBorder="1" applyAlignment="1" applyProtection="1">
      <alignment wrapText="1"/>
    </xf>
    <xf numFmtId="0" fontId="21" fillId="0" borderId="26" xfId="0" applyFont="1" applyBorder="1" applyAlignment="1" applyProtection="1">
      <alignment horizontal="center" vertical="center"/>
    </xf>
    <xf numFmtId="0" fontId="0" fillId="0" borderId="0" xfId="0" applyAlignment="1" applyProtection="1">
      <alignment horizontal="left" vertical="center" wrapText="1"/>
    </xf>
    <xf numFmtId="0" fontId="23" fillId="0" borderId="0" xfId="0" applyFont="1" applyAlignment="1" applyProtection="1">
      <alignment horizontal="left" wrapText="1"/>
    </xf>
    <xf numFmtId="0" fontId="37" fillId="0" borderId="5" xfId="0" applyFont="1" applyBorder="1" applyAlignment="1" applyProtection="1">
      <alignment horizontal="center" vertical="center" wrapText="1"/>
    </xf>
    <xf numFmtId="14" fontId="0" fillId="0" borderId="0" xfId="0" applyNumberFormat="1" applyProtection="1"/>
    <xf numFmtId="0" fontId="9" fillId="0" borderId="0" xfId="0" applyFont="1" applyAlignment="1" applyProtection="1">
      <alignment horizontal="left" vertical="center"/>
    </xf>
    <xf numFmtId="0" fontId="0" fillId="15" borderId="0" xfId="0" applyFill="1" applyAlignment="1" applyProtection="1">
      <alignment horizontal="center" vertical="center"/>
    </xf>
    <xf numFmtId="0" fontId="0" fillId="11" borderId="0" xfId="0" applyFill="1" applyAlignment="1" applyProtection="1">
      <alignment horizontal="center" vertical="center"/>
    </xf>
    <xf numFmtId="0" fontId="39" fillId="0" borderId="0" xfId="0" applyFont="1" applyProtection="1"/>
    <xf numFmtId="0" fontId="17" fillId="0" borderId="0" xfId="0" applyFont="1" applyAlignment="1" applyProtection="1">
      <alignment horizontal="center" vertical="center"/>
    </xf>
    <xf numFmtId="0" fontId="18" fillId="8" borderId="0" xfId="0" applyFont="1" applyFill="1" applyAlignment="1" applyProtection="1">
      <alignment horizontal="left" vertical="center"/>
    </xf>
    <xf numFmtId="0" fontId="4" fillId="0" borderId="0" xfId="0" applyFont="1" applyAlignment="1" applyProtection="1">
      <alignment horizontal="left" vertical="center"/>
    </xf>
    <xf numFmtId="0" fontId="9" fillId="0" borderId="0" xfId="0" applyFont="1" applyAlignment="1" applyProtection="1">
      <alignment horizontal="left" vertical="center"/>
    </xf>
    <xf numFmtId="164" fontId="9" fillId="5" borderId="13" xfId="0" applyNumberFormat="1" applyFont="1" applyFill="1" applyBorder="1" applyAlignment="1" applyProtection="1">
      <alignment horizontal="left" vertical="center"/>
      <protection locked="0"/>
    </xf>
    <xf numFmtId="49" fontId="9" fillId="5" borderId="13"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14" fontId="9" fillId="5" borderId="13" xfId="0" applyNumberFormat="1" applyFont="1" applyFill="1" applyBorder="1" applyAlignment="1" applyProtection="1">
      <alignment horizontal="left" vertical="center"/>
      <protection locked="0"/>
    </xf>
    <xf numFmtId="49" fontId="9" fillId="5" borderId="33" xfId="0" applyNumberFormat="1" applyFont="1" applyFill="1" applyBorder="1" applyAlignment="1" applyProtection="1">
      <alignment horizontal="left" vertical="center"/>
      <protection locked="0"/>
    </xf>
    <xf numFmtId="49" fontId="9" fillId="5" borderId="34" xfId="0" applyNumberFormat="1" applyFont="1" applyFill="1" applyBorder="1" applyAlignment="1" applyProtection="1">
      <alignment horizontal="left" vertical="center"/>
      <protection locked="0"/>
    </xf>
    <xf numFmtId="49" fontId="34" fillId="5" borderId="7" xfId="3" applyNumberFormat="1" applyFill="1" applyBorder="1" applyAlignment="1" applyProtection="1">
      <alignment horizontal="left" vertical="center"/>
      <protection locked="0"/>
    </xf>
    <xf numFmtId="49" fontId="9" fillId="5" borderId="36" xfId="0" applyNumberFormat="1" applyFont="1" applyFill="1" applyBorder="1" applyAlignment="1" applyProtection="1">
      <alignment horizontal="left" vertical="center"/>
      <protection locked="0"/>
    </xf>
    <xf numFmtId="49" fontId="9" fillId="5" borderId="6" xfId="0" applyNumberFormat="1" applyFont="1" applyFill="1" applyBorder="1" applyAlignment="1" applyProtection="1">
      <alignment horizontal="left" vertical="center"/>
      <protection locked="0"/>
    </xf>
    <xf numFmtId="49" fontId="9" fillId="5" borderId="15"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49" fontId="34" fillId="5" borderId="13" xfId="3" applyNumberFormat="1" applyFill="1" applyBorder="1" applyAlignment="1" applyProtection="1">
      <alignment horizontal="left" vertical="center"/>
      <protection locked="0"/>
    </xf>
    <xf numFmtId="49" fontId="9" fillId="5" borderId="13"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4" fillId="3" borderId="0" xfId="0" applyFont="1" applyFill="1" applyAlignment="1" applyProtection="1">
      <alignment horizontal="center" vertical="center" wrapText="1"/>
    </xf>
    <xf numFmtId="49" fontId="9" fillId="5" borderId="15" xfId="0" applyNumberFormat="1" applyFont="1" applyFill="1" applyBorder="1" applyAlignment="1" applyProtection="1">
      <alignment horizontal="center" vertical="center"/>
      <protection locked="0"/>
    </xf>
    <xf numFmtId="165" fontId="9" fillId="5" borderId="15" xfId="0" applyNumberFormat="1" applyFont="1" applyFill="1" applyBorder="1" applyAlignment="1" applyProtection="1">
      <alignment horizontal="center" vertical="center"/>
      <protection locked="0"/>
    </xf>
    <xf numFmtId="49" fontId="9" fillId="5" borderId="15" xfId="2" applyNumberFormat="1" applyFont="1" applyFill="1" applyBorder="1" applyAlignment="1" applyProtection="1">
      <alignment horizontal="center" vertical="center"/>
      <protection locked="0"/>
    </xf>
    <xf numFmtId="0" fontId="1" fillId="7" borderId="0" xfId="0" applyFont="1" applyFill="1" applyAlignment="1" applyProtection="1">
      <alignment horizontal="center" vertical="center"/>
    </xf>
    <xf numFmtId="0" fontId="21" fillId="17" borderId="6" xfId="0" applyFont="1" applyFill="1" applyBorder="1" applyAlignment="1" applyProtection="1">
      <alignment horizontal="left" vertical="center"/>
    </xf>
    <xf numFmtId="0" fontId="21" fillId="17" borderId="8" xfId="0" applyFont="1" applyFill="1" applyBorder="1" applyAlignment="1" applyProtection="1">
      <alignment horizontal="left" vertical="center"/>
    </xf>
    <xf numFmtId="0" fontId="0" fillId="4" borderId="0" xfId="0" applyFill="1" applyAlignment="1" applyProtection="1">
      <alignment horizontal="center" vertical="center"/>
    </xf>
    <xf numFmtId="0" fontId="0" fillId="14" borderId="0" xfId="0" applyFill="1" applyAlignment="1" applyProtection="1">
      <alignment horizontal="center" vertical="center"/>
    </xf>
    <xf numFmtId="0" fontId="33" fillId="17" borderId="2" xfId="0" applyFont="1" applyFill="1" applyBorder="1" applyAlignment="1" applyProtection="1">
      <alignment horizontal="center" vertical="center" wrapText="1"/>
    </xf>
    <xf numFmtId="0" fontId="33" fillId="17" borderId="4" xfId="0" applyFont="1" applyFill="1" applyBorder="1" applyAlignment="1" applyProtection="1">
      <alignment horizontal="center" vertical="center" wrapText="1"/>
    </xf>
    <xf numFmtId="0" fontId="33" fillId="17" borderId="3" xfId="0" applyFont="1" applyFill="1" applyBorder="1" applyAlignment="1" applyProtection="1">
      <alignment horizontal="center" vertical="center" wrapText="1"/>
    </xf>
    <xf numFmtId="0" fontId="31" fillId="5" borderId="44" xfId="0" applyFont="1" applyFill="1" applyBorder="1" applyAlignment="1" applyProtection="1">
      <alignment horizontal="center" vertical="center" wrapText="1"/>
      <protection locked="0"/>
    </xf>
    <xf numFmtId="0" fontId="31" fillId="5" borderId="45" xfId="0" applyFont="1" applyFill="1" applyBorder="1" applyAlignment="1" applyProtection="1">
      <alignment horizontal="center" vertical="center" wrapText="1"/>
      <protection locked="0"/>
    </xf>
    <xf numFmtId="0" fontId="31" fillId="5" borderId="46" xfId="0" applyFont="1" applyFill="1" applyBorder="1" applyAlignment="1" applyProtection="1">
      <alignment horizontal="center" vertical="center" wrapText="1"/>
      <protection locked="0"/>
    </xf>
    <xf numFmtId="0" fontId="31" fillId="5" borderId="47" xfId="0" applyFont="1" applyFill="1" applyBorder="1" applyAlignment="1" applyProtection="1">
      <alignment horizontal="center" vertical="center" wrapText="1"/>
      <protection locked="0"/>
    </xf>
    <xf numFmtId="0" fontId="31" fillId="5" borderId="48" xfId="0" applyFont="1" applyFill="1" applyBorder="1" applyAlignment="1" applyProtection="1">
      <alignment horizontal="center" vertical="center" wrapText="1"/>
      <protection locked="0"/>
    </xf>
    <xf numFmtId="0" fontId="31" fillId="5" borderId="49" xfId="0" applyFont="1" applyFill="1" applyBorder="1" applyAlignment="1" applyProtection="1">
      <alignment horizontal="center" vertical="center" wrapText="1"/>
      <protection locked="0"/>
    </xf>
    <xf numFmtId="0" fontId="0" fillId="11" borderId="0" xfId="0" applyFill="1" applyBorder="1" applyAlignment="1" applyProtection="1">
      <alignment horizontal="center" vertical="center"/>
    </xf>
    <xf numFmtId="0" fontId="28" fillId="17" borderId="2" xfId="0" applyFont="1" applyFill="1" applyBorder="1" applyAlignment="1" applyProtection="1">
      <alignment horizontal="left" vertical="center"/>
    </xf>
    <xf numFmtId="0" fontId="28" fillId="17" borderId="3" xfId="0" applyFont="1" applyFill="1" applyBorder="1" applyAlignment="1" applyProtection="1">
      <alignment horizontal="left" vertical="center"/>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21" fillId="0" borderId="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0" fillId="18" borderId="0" xfId="0" applyFill="1" applyAlignment="1" applyProtection="1">
      <alignment horizontal="left"/>
    </xf>
    <xf numFmtId="0" fontId="1" fillId="5" borderId="2"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3" fillId="4" borderId="0" xfId="0" applyFont="1" applyFill="1" applyAlignment="1" applyProtection="1">
      <alignment horizontal="center" vertical="center"/>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164" fontId="3" fillId="0" borderId="6" xfId="0" applyNumberFormat="1" applyFont="1" applyFill="1" applyBorder="1" applyAlignment="1" applyProtection="1">
      <alignment horizontal="center" vertical="center" wrapText="1"/>
      <protection locked="0"/>
    </xf>
    <xf numFmtId="164" fontId="3" fillId="0" borderId="10" xfId="0" applyNumberFormat="1" applyFont="1" applyFill="1" applyBorder="1" applyAlignment="1" applyProtection="1">
      <alignment horizontal="center" vertical="center" wrapText="1"/>
      <protection locked="0"/>
    </xf>
    <xf numFmtId="164" fontId="3" fillId="0" borderId="7"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pplyProtection="1">
      <alignment horizontal="center" vertical="center" wrapText="1"/>
      <protection locked="0"/>
    </xf>
    <xf numFmtId="0" fontId="9" fillId="0" borderId="6"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9" xfId="0" applyFont="1" applyBorder="1" applyAlignment="1" applyProtection="1">
      <alignment horizontal="left" vertical="center"/>
    </xf>
    <xf numFmtId="49" fontId="14" fillId="4" borderId="2"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49" fontId="14" fillId="4"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4" fillId="8" borderId="0" xfId="0" applyNumberFormat="1" applyFont="1" applyFill="1" applyBorder="1" applyAlignment="1" applyProtection="1">
      <alignment horizontal="left" vertical="center"/>
    </xf>
    <xf numFmtId="49" fontId="2" fillId="0" borderId="37"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2" fillId="0" borderId="38" xfId="0"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left" vertical="center" wrapText="1"/>
    </xf>
    <xf numFmtId="49" fontId="20" fillId="0" borderId="4"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49" fontId="20" fillId="0" borderId="39" xfId="0" applyNumberFormat="1" applyFont="1" applyFill="1" applyBorder="1" applyAlignment="1" applyProtection="1">
      <alignment horizontal="left" vertical="center" wrapText="1"/>
    </xf>
    <xf numFmtId="49" fontId="20" fillId="0" borderId="40" xfId="0" applyNumberFormat="1" applyFont="1" applyFill="1" applyBorder="1" applyAlignment="1" applyProtection="1">
      <alignment horizontal="left" vertical="center" wrapText="1"/>
    </xf>
    <xf numFmtId="49" fontId="20" fillId="0" borderId="41" xfId="0" applyNumberFormat="1" applyFont="1" applyFill="1" applyBorder="1" applyAlignment="1" applyProtection="1">
      <alignment horizontal="left" vertical="center" wrapText="1"/>
    </xf>
    <xf numFmtId="0" fontId="14" fillId="9" borderId="5"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0" fillId="0" borderId="0" xfId="0" applyAlignment="1" applyProtection="1">
      <alignment horizontal="left" vertical="center" wrapText="1"/>
    </xf>
    <xf numFmtId="0" fontId="23" fillId="0" borderId="0" xfId="0" applyFont="1" applyAlignment="1" applyProtection="1">
      <alignment horizontal="left" wrapText="1"/>
    </xf>
    <xf numFmtId="0" fontId="23" fillId="0" borderId="0" xfId="0" applyFont="1" applyAlignment="1" applyProtection="1">
      <alignment horizontal="left" vertical="center" wrapText="1"/>
    </xf>
  </cellXfs>
  <cellStyles count="5">
    <cellStyle name="Link" xfId="3" builtinId="8"/>
    <cellStyle name="Standard" xfId="0" builtinId="0"/>
    <cellStyle name="Standard 2" xfId="4" xr:uid="{00000000-0005-0000-0000-000002000000}"/>
    <cellStyle name="Standard_Tabelle1" xfId="1" xr:uid="{00000000-0005-0000-0000-000003000000}"/>
    <cellStyle name="Währung" xfId="2" builtinId="4"/>
  </cellStyles>
  <dxfs count="12">
    <dxf>
      <protection locked="1" hidden="0"/>
    </dxf>
    <dxf>
      <protection locked="1" hidden="0"/>
    </dxf>
    <dxf>
      <numFmt numFmtId="19" formatCode="dd/mm/yyyy"/>
      <protection locked="1" hidden="0"/>
    </dxf>
    <dxf>
      <protection locked="1" hidden="0"/>
    </dxf>
    <dxf>
      <protection locked="1" hidden="0"/>
    </dxf>
    <dxf>
      <numFmt numFmtId="19" formatCode="dd/mm/yyyy"/>
      <protection locked="1" hidden="0"/>
    </dxf>
    <dxf>
      <protection locked="1" hidden="0"/>
    </dxf>
    <dxf>
      <protection locked="1" hidden="0"/>
    </dxf>
    <dxf>
      <numFmt numFmtId="19" formatCode="dd/mm/yyyy"/>
      <protection locked="1" hidden="0"/>
    </dxf>
    <dxf>
      <protection locked="1" hidden="0"/>
    </dxf>
    <dxf>
      <protection locked="1" hidden="0"/>
    </dxf>
    <dxf>
      <numFmt numFmtId="19" formatCode="dd/mm/yyyy"/>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112170</xdr:colOff>
      <xdr:row>0</xdr:row>
      <xdr:rowOff>128620</xdr:rowOff>
    </xdr:from>
    <xdr:to>
      <xdr:col>5</xdr:col>
      <xdr:colOff>1638710</xdr:colOff>
      <xdr:row>3</xdr:row>
      <xdr:rowOff>106151</xdr:rowOff>
    </xdr:to>
    <xdr:pic>
      <xdr:nvPicPr>
        <xdr:cNvPr id="2" name="Grafik 1" descr="FreieHansestadt">
          <a:extLst>
            <a:ext uri="{FF2B5EF4-FFF2-40B4-BE49-F238E27FC236}">
              <a16:creationId xmlns:a16="http://schemas.microsoft.com/office/drawing/2014/main" id="{7119075E-9C11-4A1E-B8C6-BAFB6C409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295" y="128620"/>
          <a:ext cx="1526540" cy="656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U1:U5" totalsRowShown="0" headerRowDxfId="10" dataDxfId="9">
  <autoFilter ref="U1:U5" xr:uid="{00000000-0009-0000-0100-000001000000}"/>
  <tableColumns count="1">
    <tableColumn id="1" xr3:uid="{00000000-0010-0000-0000-000001000000}" name="1.Lj"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V1:V6" totalsRowShown="0" headerRowDxfId="7" dataDxfId="6">
  <autoFilter ref="V1:V6" xr:uid="{00000000-0009-0000-0100-000002000000}"/>
  <tableColumns count="1">
    <tableColumn id="1" xr3:uid="{00000000-0010-0000-0100-000001000000}" name="2. Lj" dataDxfId="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W1:W4" totalsRowShown="0" headerRowDxfId="4" dataDxfId="3">
  <autoFilter ref="W1:W4" xr:uid="{00000000-0009-0000-0100-000003000000}"/>
  <tableColumns count="1">
    <tableColumn id="1" xr3:uid="{00000000-0010-0000-0200-000001000000}" name="3. Lj" dataDxfId="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4" displayName="Tabelle4" ref="X1:X5" totalsRowShown="0" headerRowDxfId="1" dataDxfId="0">
  <autoFilter ref="X1:X5" xr:uid="{00000000-0009-0000-0100-000004000000}"/>
  <tableColumns count="1">
    <tableColumn id="1" xr3:uid="{00000000-0010-0000-0300-000001000000}" name="Ende" dataDxfId="2"/>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F47"/>
  <sheetViews>
    <sheetView showGridLines="0" tabSelected="1" zoomScale="115" zoomScaleNormal="115" workbookViewId="0">
      <selection activeCell="C16" sqref="C16:F16"/>
    </sheetView>
  </sheetViews>
  <sheetFormatPr baseColWidth="10" defaultColWidth="11.42578125" defaultRowHeight="15" x14ac:dyDescent="0.25"/>
  <cols>
    <col min="1" max="1" width="37.85546875" style="10" bestFit="1" customWidth="1"/>
    <col min="2" max="5" width="11.42578125" style="10"/>
    <col min="6" max="6" width="24.7109375" style="10" bestFit="1" customWidth="1"/>
    <col min="7" max="16384" width="11.42578125" style="10"/>
  </cols>
  <sheetData>
    <row r="1" spans="1:6" ht="18" x14ac:dyDescent="0.25">
      <c r="A1" s="7" t="s">
        <v>0</v>
      </c>
      <c r="B1" s="8"/>
      <c r="C1" s="8"/>
      <c r="D1" s="8"/>
      <c r="E1" s="8"/>
      <c r="F1" s="9"/>
    </row>
    <row r="2" spans="1:6" ht="18" x14ac:dyDescent="0.25">
      <c r="A2" s="15" t="s">
        <v>124</v>
      </c>
      <c r="B2" s="8"/>
      <c r="C2" s="8"/>
      <c r="D2" s="8"/>
      <c r="E2" s="8"/>
      <c r="F2" s="9"/>
    </row>
    <row r="3" spans="1:6" ht="18" x14ac:dyDescent="0.25">
      <c r="A3" s="8"/>
      <c r="B3" s="8"/>
      <c r="C3" s="8"/>
      <c r="D3" s="8"/>
      <c r="F3" s="9"/>
    </row>
    <row r="4" spans="1:6" ht="18" x14ac:dyDescent="0.25">
      <c r="A4" s="8"/>
      <c r="B4" s="8"/>
      <c r="C4" s="8"/>
      <c r="D4" s="8"/>
      <c r="F4" s="9"/>
    </row>
    <row r="5" spans="1:6" ht="18" x14ac:dyDescent="0.25">
      <c r="A5" s="8"/>
      <c r="B5" s="8"/>
      <c r="C5" s="8"/>
      <c r="D5" s="8"/>
      <c r="F5" s="9"/>
    </row>
    <row r="6" spans="1:6" ht="20.100000000000001" customHeight="1" x14ac:dyDescent="0.25">
      <c r="A6" s="11" t="s">
        <v>0</v>
      </c>
      <c r="B6" s="8"/>
      <c r="C6" s="8"/>
      <c r="D6" s="8"/>
      <c r="E6" s="8"/>
      <c r="F6" s="8"/>
    </row>
    <row r="7" spans="1:6" ht="20.100000000000001" customHeight="1" x14ac:dyDescent="0.25">
      <c r="A7" s="11" t="s">
        <v>64</v>
      </c>
      <c r="B7" s="8"/>
      <c r="C7" s="8"/>
      <c r="D7" s="8"/>
      <c r="E7" s="8"/>
      <c r="F7" s="8"/>
    </row>
    <row r="8" spans="1:6" ht="20.100000000000001" customHeight="1" x14ac:dyDescent="0.25">
      <c r="A8" s="11" t="s">
        <v>1</v>
      </c>
      <c r="B8" s="8"/>
      <c r="C8" s="8"/>
      <c r="D8" s="8"/>
      <c r="E8" s="8"/>
      <c r="F8" s="8"/>
    </row>
    <row r="9" spans="1:6" ht="20.100000000000001" customHeight="1" x14ac:dyDescent="0.25">
      <c r="A9" s="11" t="s">
        <v>2</v>
      </c>
      <c r="B9" s="8"/>
      <c r="C9" s="8"/>
      <c r="D9" s="8"/>
      <c r="E9" s="8"/>
    </row>
    <row r="10" spans="1:6" x14ac:dyDescent="0.25">
      <c r="A10" s="8"/>
      <c r="B10" s="8"/>
      <c r="C10" s="8"/>
      <c r="D10" s="8"/>
      <c r="E10" s="8"/>
      <c r="F10" s="117" t="s">
        <v>237</v>
      </c>
    </row>
    <row r="11" spans="1:6" x14ac:dyDescent="0.25">
      <c r="A11" s="8"/>
      <c r="B11" s="8"/>
      <c r="C11" s="8"/>
      <c r="D11" s="8"/>
      <c r="E11" s="8"/>
      <c r="F11" s="8"/>
    </row>
    <row r="12" spans="1:6" ht="20.25" x14ac:dyDescent="0.3">
      <c r="A12" s="8"/>
      <c r="B12" s="8"/>
      <c r="C12" s="8"/>
      <c r="D12" s="8"/>
      <c r="E12" s="8"/>
      <c r="F12" s="55">
        <v>2024</v>
      </c>
    </row>
    <row r="13" spans="1:6" ht="20.100000000000001" customHeight="1" x14ac:dyDescent="0.25">
      <c r="A13" s="118" t="s">
        <v>65</v>
      </c>
      <c r="B13" s="118"/>
      <c r="C13" s="118"/>
      <c r="D13" s="118"/>
      <c r="E13" s="118"/>
      <c r="F13" s="118"/>
    </row>
    <row r="14" spans="1:6" ht="20.100000000000001" customHeight="1" x14ac:dyDescent="0.25">
      <c r="A14" s="119" t="s">
        <v>66</v>
      </c>
      <c r="B14" s="119"/>
      <c r="C14" s="119"/>
      <c r="D14" s="119"/>
      <c r="E14" s="119"/>
      <c r="F14" s="119"/>
    </row>
    <row r="15" spans="1:6" ht="20.100000000000001" customHeight="1" x14ac:dyDescent="0.25">
      <c r="A15" s="120" t="s">
        <v>125</v>
      </c>
      <c r="B15" s="120"/>
      <c r="C15" s="120"/>
      <c r="D15" s="120"/>
      <c r="E15" s="120"/>
      <c r="F15" s="120"/>
    </row>
    <row r="16" spans="1:6" ht="20.100000000000001" customHeight="1" thickBot="1" x14ac:dyDescent="0.3">
      <c r="A16" s="121" t="s">
        <v>67</v>
      </c>
      <c r="B16" s="121"/>
      <c r="C16" s="122"/>
      <c r="D16" s="122"/>
      <c r="E16" s="122"/>
      <c r="F16" s="122"/>
    </row>
    <row r="17" spans="1:6" ht="20.100000000000001" customHeight="1" thickBot="1" x14ac:dyDescent="0.3">
      <c r="A17" s="124" t="s">
        <v>68</v>
      </c>
      <c r="B17" s="124"/>
      <c r="C17" s="125"/>
      <c r="D17" s="125"/>
      <c r="E17" s="125"/>
      <c r="F17" s="125"/>
    </row>
    <row r="18" spans="1:6" ht="20.100000000000001" customHeight="1" thickBot="1" x14ac:dyDescent="0.3">
      <c r="A18" s="121" t="s">
        <v>69</v>
      </c>
      <c r="B18" s="121"/>
      <c r="C18" s="123"/>
      <c r="D18" s="123"/>
      <c r="E18" s="123"/>
      <c r="F18" s="123"/>
    </row>
    <row r="19" spans="1:6" ht="20.100000000000001" customHeight="1" thickBot="1" x14ac:dyDescent="0.3">
      <c r="A19" s="121" t="s">
        <v>70</v>
      </c>
      <c r="B19" s="121"/>
      <c r="C19" s="123"/>
      <c r="D19" s="123"/>
      <c r="E19" s="123"/>
      <c r="F19" s="123"/>
    </row>
    <row r="20" spans="1:6" ht="20.100000000000001" customHeight="1" thickBot="1" x14ac:dyDescent="0.3">
      <c r="A20" s="121" t="s">
        <v>71</v>
      </c>
      <c r="B20" s="121"/>
      <c r="C20" s="17"/>
      <c r="D20" s="123"/>
      <c r="E20" s="123"/>
      <c r="F20" s="123"/>
    </row>
    <row r="21" spans="1:6" ht="20.100000000000001" customHeight="1" thickBot="1" x14ac:dyDescent="0.3">
      <c r="A21" s="121" t="s">
        <v>74</v>
      </c>
      <c r="B21" s="121"/>
      <c r="C21" s="126"/>
      <c r="D21" s="127"/>
      <c r="E21" s="127"/>
      <c r="F21" s="16"/>
    </row>
    <row r="22" spans="1:6" ht="20.100000000000001" customHeight="1" thickTop="1" x14ac:dyDescent="0.25">
      <c r="A22" s="114" t="s">
        <v>75</v>
      </c>
      <c r="B22" s="114"/>
      <c r="C22" s="128"/>
      <c r="D22" s="129"/>
      <c r="E22" s="129"/>
      <c r="F22" s="130"/>
    </row>
    <row r="23" spans="1:6" x14ac:dyDescent="0.25">
      <c r="A23" s="12"/>
      <c r="B23" s="12"/>
      <c r="C23" s="12"/>
      <c r="D23" s="12"/>
      <c r="E23" s="12"/>
      <c r="F23" s="12"/>
    </row>
    <row r="24" spans="1:6" x14ac:dyDescent="0.25">
      <c r="A24" s="120" t="s">
        <v>72</v>
      </c>
      <c r="B24" s="120"/>
      <c r="C24" s="120"/>
      <c r="D24" s="120"/>
      <c r="E24" s="120"/>
      <c r="F24" s="120"/>
    </row>
    <row r="25" spans="1:6" ht="20.100000000000001" customHeight="1" thickBot="1" x14ac:dyDescent="0.3">
      <c r="A25" s="121" t="s">
        <v>73</v>
      </c>
      <c r="B25" s="121"/>
      <c r="C25" s="123"/>
      <c r="D25" s="123"/>
      <c r="E25" s="123"/>
      <c r="F25" s="123"/>
    </row>
    <row r="26" spans="1:6" ht="20.100000000000001" customHeight="1" thickBot="1" x14ac:dyDescent="0.3">
      <c r="A26" s="121" t="s">
        <v>70</v>
      </c>
      <c r="B26" s="121"/>
      <c r="C26" s="123"/>
      <c r="D26" s="123"/>
      <c r="E26" s="123"/>
      <c r="F26" s="123"/>
    </row>
    <row r="27" spans="1:6" ht="20.100000000000001" customHeight="1" thickBot="1" x14ac:dyDescent="0.3">
      <c r="A27" s="121" t="s">
        <v>71</v>
      </c>
      <c r="B27" s="121"/>
      <c r="C27" s="17"/>
      <c r="D27" s="123"/>
      <c r="E27" s="123"/>
      <c r="F27" s="123"/>
    </row>
    <row r="28" spans="1:6" ht="29.25" customHeight="1" thickBot="1" x14ac:dyDescent="0.3">
      <c r="A28" s="124" t="s">
        <v>179</v>
      </c>
      <c r="B28" s="124"/>
      <c r="C28" s="123"/>
      <c r="D28" s="123"/>
      <c r="E28" s="123"/>
      <c r="F28" s="123"/>
    </row>
    <row r="29" spans="1:6" ht="20.100000000000001" customHeight="1" thickBot="1" x14ac:dyDescent="0.3">
      <c r="A29" s="121" t="s">
        <v>74</v>
      </c>
      <c r="B29" s="121"/>
      <c r="C29" s="131"/>
      <c r="D29" s="132"/>
      <c r="E29" s="131"/>
      <c r="F29" s="131"/>
    </row>
    <row r="30" spans="1:6" ht="20.100000000000001" customHeight="1" thickBot="1" x14ac:dyDescent="0.3">
      <c r="A30" s="121" t="s">
        <v>75</v>
      </c>
      <c r="B30" s="121"/>
      <c r="C30" s="133"/>
      <c r="D30" s="123"/>
      <c r="E30" s="123"/>
      <c r="F30" s="123"/>
    </row>
    <row r="31" spans="1:6" x14ac:dyDescent="0.25">
      <c r="A31" s="12"/>
      <c r="B31" s="12"/>
      <c r="C31" s="12"/>
      <c r="D31" s="12"/>
      <c r="E31" s="12"/>
      <c r="F31" s="12"/>
    </row>
    <row r="32" spans="1:6" x14ac:dyDescent="0.25">
      <c r="A32" s="120" t="s">
        <v>76</v>
      </c>
      <c r="B32" s="120"/>
      <c r="C32" s="120"/>
      <c r="D32" s="120"/>
      <c r="E32" s="120"/>
      <c r="F32" s="120"/>
    </row>
    <row r="33" spans="1:6" ht="20.100000000000001" customHeight="1" thickBot="1" x14ac:dyDescent="0.3">
      <c r="A33" s="121" t="s">
        <v>77</v>
      </c>
      <c r="B33" s="121"/>
      <c r="C33" s="123"/>
      <c r="D33" s="123"/>
      <c r="E33" s="123"/>
      <c r="F33" s="123"/>
    </row>
    <row r="34" spans="1:6" ht="20.100000000000001" customHeight="1" thickBot="1" x14ac:dyDescent="0.3">
      <c r="A34" s="121" t="s">
        <v>78</v>
      </c>
      <c r="B34" s="121"/>
      <c r="C34" s="123"/>
      <c r="D34" s="123"/>
      <c r="E34" s="123"/>
      <c r="F34" s="123"/>
    </row>
    <row r="35" spans="1:6" ht="20.100000000000001" customHeight="1" thickBot="1" x14ac:dyDescent="0.3">
      <c r="A35" s="121" t="s">
        <v>79</v>
      </c>
      <c r="B35" s="121"/>
      <c r="C35" s="123"/>
      <c r="D35" s="123"/>
      <c r="E35" s="123"/>
      <c r="F35" s="123"/>
    </row>
    <row r="36" spans="1:6" x14ac:dyDescent="0.25">
      <c r="A36" s="12"/>
      <c r="B36" s="12"/>
      <c r="C36" s="12"/>
      <c r="D36" s="12"/>
      <c r="E36" s="12"/>
      <c r="F36" s="12"/>
    </row>
    <row r="37" spans="1:6" ht="26.25" customHeight="1" x14ac:dyDescent="0.25">
      <c r="A37" s="135" t="s">
        <v>187</v>
      </c>
      <c r="B37" s="135"/>
      <c r="C37" s="135"/>
      <c r="D37" s="135"/>
      <c r="E37" s="135"/>
      <c r="F37" s="135"/>
    </row>
    <row r="38" spans="1:6" ht="26.25" customHeight="1" x14ac:dyDescent="0.25">
      <c r="A38" s="13" t="s">
        <v>80</v>
      </c>
      <c r="B38" s="14"/>
      <c r="C38" s="14"/>
      <c r="D38" s="14"/>
      <c r="E38" s="14"/>
      <c r="F38" s="14"/>
    </row>
    <row r="39" spans="1:6" ht="69" customHeight="1" thickBot="1" x14ac:dyDescent="0.3">
      <c r="A39" s="124" t="s">
        <v>102</v>
      </c>
      <c r="B39" s="124"/>
      <c r="C39" s="124"/>
      <c r="D39" s="124"/>
      <c r="E39" s="134"/>
      <c r="F39" s="134"/>
    </row>
    <row r="40" spans="1:6" ht="37.5" customHeight="1" x14ac:dyDescent="0.25">
      <c r="A40" s="138" t="s">
        <v>126</v>
      </c>
      <c r="B40" s="138"/>
      <c r="C40" s="138"/>
      <c r="D40" s="138"/>
      <c r="E40" s="138"/>
      <c r="F40" s="138"/>
    </row>
    <row r="41" spans="1:6" ht="20.100000000000001" customHeight="1" thickBot="1" x14ac:dyDescent="0.3">
      <c r="A41" s="142"/>
      <c r="B41" s="142"/>
      <c r="C41" s="142"/>
      <c r="D41" s="142"/>
      <c r="E41" s="142"/>
      <c r="F41" s="142"/>
    </row>
    <row r="42" spans="1:6" ht="20.100000000000001" customHeight="1" thickBot="1" x14ac:dyDescent="0.3">
      <c r="A42" s="124" t="s">
        <v>203</v>
      </c>
      <c r="B42" s="124"/>
      <c r="C42" s="124"/>
      <c r="D42" s="124"/>
      <c r="E42" s="139"/>
      <c r="F42" s="139"/>
    </row>
    <row r="43" spans="1:6" ht="15.75" thickBot="1" x14ac:dyDescent="0.3">
      <c r="A43" s="124" t="s">
        <v>204</v>
      </c>
      <c r="B43" s="124"/>
      <c r="C43" s="124"/>
      <c r="D43" s="124"/>
      <c r="E43" s="140"/>
      <c r="F43" s="140"/>
    </row>
    <row r="44" spans="1:6" ht="20.100000000000001" customHeight="1" thickBot="1" x14ac:dyDescent="0.3">
      <c r="A44" s="124" t="s">
        <v>205</v>
      </c>
      <c r="B44" s="124"/>
      <c r="C44" s="124"/>
      <c r="D44" s="124"/>
      <c r="E44" s="141"/>
      <c r="F44" s="141"/>
    </row>
    <row r="45" spans="1:6" ht="20.100000000000001" customHeight="1" x14ac:dyDescent="0.25">
      <c r="A45" s="142"/>
      <c r="B45" s="142"/>
      <c r="C45" s="142"/>
      <c r="D45" s="142"/>
      <c r="E45" s="142"/>
      <c r="F45" s="142"/>
    </row>
    <row r="46" spans="1:6" x14ac:dyDescent="0.25">
      <c r="A46" s="136" t="s">
        <v>206</v>
      </c>
      <c r="B46" s="136"/>
      <c r="C46" s="136"/>
      <c r="D46" s="136"/>
      <c r="E46" s="136"/>
      <c r="F46" s="136"/>
    </row>
    <row r="47" spans="1:6" x14ac:dyDescent="0.25">
      <c r="A47" s="137" t="s">
        <v>81</v>
      </c>
      <c r="B47" s="137"/>
      <c r="C47" s="137"/>
      <c r="D47" s="137"/>
      <c r="E47" s="137"/>
      <c r="F47" s="137"/>
    </row>
  </sheetData>
  <sheetProtection sheet="1" objects="1" scenarios="1"/>
  <protectedRanges>
    <protectedRange sqref="E29 C33:C35 C16:C22 C25:C30" name="Ausfüllbereich"/>
  </protectedRanges>
  <mergeCells count="51">
    <mergeCell ref="A46:F46"/>
    <mergeCell ref="A47:F47"/>
    <mergeCell ref="A40:F40"/>
    <mergeCell ref="A42:D42"/>
    <mergeCell ref="E42:F42"/>
    <mergeCell ref="A43:D43"/>
    <mergeCell ref="E43:F43"/>
    <mergeCell ref="A44:D44"/>
    <mergeCell ref="E44:F44"/>
    <mergeCell ref="A41:F41"/>
    <mergeCell ref="A45:F45"/>
    <mergeCell ref="A34:B34"/>
    <mergeCell ref="C34:F34"/>
    <mergeCell ref="A35:B35"/>
    <mergeCell ref="C35:F35"/>
    <mergeCell ref="A39:D39"/>
    <mergeCell ref="E39:F39"/>
    <mergeCell ref="A37:F37"/>
    <mergeCell ref="A33:B33"/>
    <mergeCell ref="C33:F33"/>
    <mergeCell ref="A28:B28"/>
    <mergeCell ref="C28:F28"/>
    <mergeCell ref="A29:B29"/>
    <mergeCell ref="C29:D29"/>
    <mergeCell ref="E29:F29"/>
    <mergeCell ref="A30:B30"/>
    <mergeCell ref="C30:F30"/>
    <mergeCell ref="A32:F32"/>
    <mergeCell ref="A27:B27"/>
    <mergeCell ref="D27:F27"/>
    <mergeCell ref="A20:B20"/>
    <mergeCell ref="D20:F20"/>
    <mergeCell ref="A24:F24"/>
    <mergeCell ref="A25:B25"/>
    <mergeCell ref="C25:F25"/>
    <mergeCell ref="A26:B26"/>
    <mergeCell ref="C26:F26"/>
    <mergeCell ref="A21:B21"/>
    <mergeCell ref="C21:E21"/>
    <mergeCell ref="C22:F22"/>
    <mergeCell ref="A18:B18"/>
    <mergeCell ref="C18:F18"/>
    <mergeCell ref="A19:B19"/>
    <mergeCell ref="C19:F19"/>
    <mergeCell ref="A17:B17"/>
    <mergeCell ref="C17:F17"/>
    <mergeCell ref="A13:F13"/>
    <mergeCell ref="A14:F14"/>
    <mergeCell ref="A15:F15"/>
    <mergeCell ref="A16:B16"/>
    <mergeCell ref="C16:F16"/>
  </mergeCells>
  <pageMargins left="0.70866141732283472" right="0.70866141732283472" top="0.78740157480314965" bottom="0.78740157480314965"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A52"/>
  <sheetViews>
    <sheetView zoomScale="90" zoomScaleNormal="90" workbookViewId="0">
      <selection activeCell="A8" sqref="A8"/>
    </sheetView>
  </sheetViews>
  <sheetFormatPr baseColWidth="10" defaultColWidth="11.42578125" defaultRowHeight="15" x14ac:dyDescent="0.25"/>
  <cols>
    <col min="1" max="1" width="23.85546875" style="10" bestFit="1" customWidth="1"/>
    <col min="2" max="12" width="19.140625" style="10" customWidth="1"/>
    <col min="13" max="13" width="17.85546875" style="10" customWidth="1"/>
    <col min="14" max="14" width="11" style="10" hidden="1" customWidth="1"/>
    <col min="15" max="15" width="3.28515625" style="10" hidden="1" customWidth="1"/>
    <col min="16" max="16" width="11" style="10" hidden="1" customWidth="1"/>
    <col min="17" max="17" width="2.140625" style="10" hidden="1" customWidth="1"/>
    <col min="18" max="18" width="11" style="10" hidden="1" customWidth="1"/>
    <col min="19" max="19" width="2.140625" style="10" hidden="1" customWidth="1"/>
    <col min="20" max="25" width="11" style="10" hidden="1" customWidth="1"/>
    <col min="26" max="26" width="3.28515625" style="10" hidden="1" customWidth="1"/>
    <col min="27" max="16384" width="11.42578125" style="10"/>
  </cols>
  <sheetData>
    <row r="1" spans="1:24" ht="18.95" customHeight="1" thickTop="1" thickBot="1" x14ac:dyDescent="0.4">
      <c r="A1" s="157" t="s">
        <v>3</v>
      </c>
      <c r="B1" s="158"/>
      <c r="C1" s="159" t="str">
        <f>IF('(1) Stammdaten'!C16&lt;&gt;"",'(1) Stammdaten'!C16,"")</f>
        <v/>
      </c>
      <c r="D1" s="160"/>
      <c r="E1" s="161"/>
      <c r="O1" s="70"/>
      <c r="P1" s="70"/>
      <c r="Q1" s="70"/>
      <c r="U1" s="10" t="s">
        <v>233</v>
      </c>
      <c r="V1" s="10" t="s">
        <v>234</v>
      </c>
      <c r="W1" s="10" t="s">
        <v>235</v>
      </c>
      <c r="X1" s="10" t="s">
        <v>236</v>
      </c>
    </row>
    <row r="2" spans="1:24" ht="18.95" customHeight="1" thickTop="1" thickBot="1" x14ac:dyDescent="0.3">
      <c r="A2" s="157" t="s">
        <v>47</v>
      </c>
      <c r="B2" s="158"/>
      <c r="C2" s="164" t="str">
        <f>IF('(1) Stammdaten'!C18&lt;&gt;"",'(1) Stammdaten'!C18,"")</f>
        <v/>
      </c>
      <c r="D2" s="165"/>
      <c r="E2" s="165"/>
      <c r="F2" s="165"/>
      <c r="G2" s="165"/>
      <c r="H2" s="166"/>
      <c r="I2" s="71"/>
      <c r="J2" s="71"/>
      <c r="K2" s="71"/>
      <c r="O2" s="72"/>
      <c r="U2" s="113">
        <v>45383</v>
      </c>
      <c r="V2" s="113">
        <v>45017</v>
      </c>
      <c r="W2" s="113">
        <v>44652</v>
      </c>
      <c r="X2" s="113">
        <v>44287</v>
      </c>
    </row>
    <row r="3" spans="1:24" ht="18.95" customHeight="1" thickTop="1" thickBot="1" x14ac:dyDescent="0.3">
      <c r="A3" s="157" t="s">
        <v>141</v>
      </c>
      <c r="B3" s="158"/>
      <c r="C3" s="164" t="str">
        <f>IF('(1) Stammdaten'!C25&lt;&gt;"",'(1) Stammdaten'!C25,"")</f>
        <v/>
      </c>
      <c r="D3" s="165"/>
      <c r="E3" s="165"/>
      <c r="F3" s="165"/>
      <c r="G3" s="165"/>
      <c r="H3" s="166"/>
      <c r="U3" s="113">
        <v>45474</v>
      </c>
      <c r="V3" s="113">
        <v>45047</v>
      </c>
      <c r="W3" s="113">
        <v>44774</v>
      </c>
      <c r="X3" s="113">
        <v>44378</v>
      </c>
    </row>
    <row r="4" spans="1:24" ht="15.75" thickTop="1" x14ac:dyDescent="0.25">
      <c r="N4" s="167" t="s">
        <v>201</v>
      </c>
      <c r="O4" s="167"/>
      <c r="P4" s="167"/>
      <c r="Q4" s="95"/>
      <c r="U4" s="113">
        <v>45505</v>
      </c>
      <c r="V4" s="113">
        <v>45108</v>
      </c>
      <c r="W4" s="113">
        <v>44835</v>
      </c>
      <c r="X4" s="113">
        <v>44409</v>
      </c>
    </row>
    <row r="5" spans="1:24" ht="15.75" thickBot="1" x14ac:dyDescent="0.3">
      <c r="U5" s="113">
        <v>45566</v>
      </c>
      <c r="V5" s="113">
        <v>45139</v>
      </c>
      <c r="X5" s="113">
        <v>44470</v>
      </c>
    </row>
    <row r="6" spans="1:24" ht="57.6" customHeight="1" thickTop="1" thickBot="1" x14ac:dyDescent="0.3">
      <c r="A6" s="73" t="s">
        <v>176</v>
      </c>
      <c r="B6" s="147" t="s">
        <v>213</v>
      </c>
      <c r="C6" s="148"/>
      <c r="D6" s="148"/>
      <c r="E6" s="148"/>
      <c r="F6" s="148"/>
      <c r="G6" s="149"/>
      <c r="H6" s="74"/>
      <c r="I6" s="75"/>
      <c r="J6" s="75"/>
      <c r="K6" s="75"/>
      <c r="V6" s="113">
        <v>45200</v>
      </c>
    </row>
    <row r="7" spans="1:24" ht="59.1" customHeight="1" thickTop="1" thickBot="1" x14ac:dyDescent="0.3">
      <c r="A7" s="76" t="s">
        <v>146</v>
      </c>
      <c r="B7" s="77" t="s">
        <v>182</v>
      </c>
      <c r="C7" s="76" t="s">
        <v>142</v>
      </c>
      <c r="D7" s="76" t="s">
        <v>167</v>
      </c>
      <c r="E7" s="76" t="s">
        <v>168</v>
      </c>
      <c r="F7" s="76" t="s">
        <v>215</v>
      </c>
      <c r="G7" s="76" t="s">
        <v>216</v>
      </c>
    </row>
    <row r="8" spans="1:24" ht="18.95" customHeight="1" thickTop="1" thickBot="1" x14ac:dyDescent="0.3">
      <c r="A8" s="65"/>
      <c r="B8" s="78" t="str">
        <f t="shared" ref="B8:B13" si="0">IF(A8=$N$9,$O$9,IF(A8=$N$10,$O$10,IF(A8=$N$11,$O$11,IF(A8=$N$12,$O$12,IF(A8=$N$13,$O$13,IF(A8=$P$9,$Q$9,IF(A8=$P$10,$Q$10,IF(A8=$P$11,$Q$11,IF(A8=$P$12,$Q$12,IF(A8=$P$13,$Q$13,IF(A8=$R$9,$S$9,IF(A8=$R$10,$S$10," "))))))))))))</f>
        <v xml:space="preserve"> </v>
      </c>
      <c r="C8" s="66"/>
      <c r="D8" s="67"/>
      <c r="E8" s="67"/>
      <c r="F8" s="79" t="str">
        <f t="shared" ref="F8:F13" si="1">IFERROR(($B8*$C8*$E8)," ")</f>
        <v xml:space="preserve"> </v>
      </c>
      <c r="G8" s="79" t="str">
        <f>IFERROR(($Q$4*$B8*$C8+$F8)," ")</f>
        <v xml:space="preserve"> </v>
      </c>
      <c r="I8" s="80"/>
      <c r="J8" s="162" t="s">
        <v>173</v>
      </c>
      <c r="K8" s="162"/>
      <c r="N8" s="146" t="s">
        <v>214</v>
      </c>
      <c r="O8" s="146"/>
      <c r="P8" s="146"/>
      <c r="Q8" s="146"/>
      <c r="R8" s="146"/>
      <c r="S8" s="146"/>
      <c r="T8" s="81"/>
      <c r="U8" s="81"/>
      <c r="V8" s="81"/>
      <c r="W8" s="81"/>
    </row>
    <row r="9" spans="1:24" ht="18.95" customHeight="1" thickTop="1" thickBot="1" x14ac:dyDescent="0.3">
      <c r="A9" s="65"/>
      <c r="B9" s="78" t="str">
        <f t="shared" si="0"/>
        <v xml:space="preserve"> </v>
      </c>
      <c r="C9" s="66"/>
      <c r="D9" s="67"/>
      <c r="E9" s="67"/>
      <c r="F9" s="79" t="str">
        <f t="shared" si="1"/>
        <v xml:space="preserve"> </v>
      </c>
      <c r="G9" s="79" t="str">
        <f t="shared" ref="G9:G13" si="2">IFERROR(($Q$4*$B9*$C9+$F9)," ")</f>
        <v xml:space="preserve"> </v>
      </c>
      <c r="I9" s="82"/>
      <c r="J9" s="163" t="s">
        <v>174</v>
      </c>
      <c r="K9" s="163"/>
      <c r="N9" s="83">
        <v>45292</v>
      </c>
      <c r="O9" s="84">
        <v>12</v>
      </c>
      <c r="P9" s="83">
        <v>45444</v>
      </c>
      <c r="Q9" s="84">
        <v>7</v>
      </c>
      <c r="R9" s="83">
        <v>45597</v>
      </c>
      <c r="S9" s="84">
        <v>2</v>
      </c>
    </row>
    <row r="10" spans="1:24" ht="18.95" customHeight="1" thickTop="1" thickBot="1" x14ac:dyDescent="0.3">
      <c r="A10" s="65"/>
      <c r="B10" s="78" t="str">
        <f t="shared" si="0"/>
        <v xml:space="preserve"> </v>
      </c>
      <c r="C10" s="66"/>
      <c r="D10" s="67"/>
      <c r="E10" s="67"/>
      <c r="F10" s="79" t="str">
        <f t="shared" si="1"/>
        <v xml:space="preserve"> </v>
      </c>
      <c r="G10" s="79" t="str">
        <f t="shared" si="2"/>
        <v xml:space="preserve"> </v>
      </c>
      <c r="N10" s="83">
        <v>45323</v>
      </c>
      <c r="O10" s="84">
        <v>11</v>
      </c>
      <c r="P10" s="83">
        <v>45474</v>
      </c>
      <c r="Q10" s="84">
        <v>6</v>
      </c>
      <c r="R10" s="83">
        <v>45627</v>
      </c>
      <c r="S10" s="84">
        <v>1</v>
      </c>
    </row>
    <row r="11" spans="1:24" ht="18.95" customHeight="1" thickTop="1" thickBot="1" x14ac:dyDescent="0.3">
      <c r="A11" s="65"/>
      <c r="B11" s="78" t="str">
        <f t="shared" si="0"/>
        <v xml:space="preserve"> </v>
      </c>
      <c r="C11" s="66"/>
      <c r="D11" s="67"/>
      <c r="E11" s="67"/>
      <c r="F11" s="79" t="str">
        <f t="shared" si="1"/>
        <v xml:space="preserve"> </v>
      </c>
      <c r="G11" s="79" t="str">
        <f t="shared" si="2"/>
        <v xml:space="preserve"> </v>
      </c>
      <c r="N11" s="83">
        <v>45352</v>
      </c>
      <c r="O11" s="84">
        <v>10</v>
      </c>
      <c r="P11" s="83">
        <v>45505</v>
      </c>
      <c r="Q11" s="84">
        <v>5</v>
      </c>
      <c r="R11" s="84"/>
      <c r="S11" s="84"/>
    </row>
    <row r="12" spans="1:24" ht="18.95" customHeight="1" thickTop="1" thickBot="1" x14ac:dyDescent="0.3">
      <c r="A12" s="65"/>
      <c r="B12" s="78" t="str">
        <f t="shared" si="0"/>
        <v xml:space="preserve"> </v>
      </c>
      <c r="C12" s="66"/>
      <c r="D12" s="67"/>
      <c r="E12" s="67"/>
      <c r="F12" s="79" t="str">
        <f t="shared" si="1"/>
        <v xml:space="preserve"> </v>
      </c>
      <c r="G12" s="79" t="str">
        <f t="shared" si="2"/>
        <v xml:space="preserve"> </v>
      </c>
      <c r="N12" s="83">
        <v>45383</v>
      </c>
      <c r="O12" s="84">
        <v>9</v>
      </c>
      <c r="P12" s="83">
        <v>45536</v>
      </c>
      <c r="Q12" s="84">
        <v>4</v>
      </c>
      <c r="R12" s="84"/>
      <c r="S12" s="84"/>
    </row>
    <row r="13" spans="1:24" ht="18.95" customHeight="1" thickTop="1" thickBot="1" x14ac:dyDescent="0.3">
      <c r="A13" s="65"/>
      <c r="B13" s="78" t="str">
        <f t="shared" si="0"/>
        <v xml:space="preserve"> </v>
      </c>
      <c r="C13" s="66"/>
      <c r="D13" s="67"/>
      <c r="E13" s="67"/>
      <c r="F13" s="79" t="str">
        <f t="shared" si="1"/>
        <v xml:space="preserve"> </v>
      </c>
      <c r="G13" s="79" t="str">
        <f t="shared" si="2"/>
        <v xml:space="preserve"> </v>
      </c>
      <c r="N13" s="83">
        <v>45413</v>
      </c>
      <c r="O13" s="84">
        <v>8</v>
      </c>
      <c r="P13" s="83">
        <v>45566</v>
      </c>
      <c r="Q13" s="84">
        <v>3</v>
      </c>
      <c r="R13" s="84"/>
      <c r="S13" s="84"/>
    </row>
    <row r="14" spans="1:24" ht="15.75" thickTop="1" x14ac:dyDescent="0.25"/>
    <row r="15" spans="1:24" ht="15.75" thickBot="1" x14ac:dyDescent="0.3"/>
    <row r="16" spans="1:24" ht="57.6" customHeight="1" thickTop="1" thickBot="1" x14ac:dyDescent="0.3">
      <c r="A16" s="73" t="s">
        <v>177</v>
      </c>
      <c r="B16" s="147" t="s">
        <v>217</v>
      </c>
      <c r="C16" s="148"/>
      <c r="D16" s="148"/>
      <c r="E16" s="148"/>
      <c r="F16" s="148"/>
      <c r="G16" s="148"/>
      <c r="H16" s="148"/>
      <c r="I16" s="148"/>
      <c r="J16" s="148"/>
      <c r="K16" s="148"/>
      <c r="L16" s="149"/>
      <c r="M16" s="74"/>
    </row>
    <row r="17" spans="1:27" ht="59.1" customHeight="1" thickTop="1" thickBot="1" x14ac:dyDescent="0.3">
      <c r="A17" s="76" t="s">
        <v>150</v>
      </c>
      <c r="B17" s="76" t="s">
        <v>183</v>
      </c>
      <c r="C17" s="76" t="s">
        <v>184</v>
      </c>
      <c r="D17" s="76" t="s">
        <v>142</v>
      </c>
      <c r="E17" s="76" t="s">
        <v>167</v>
      </c>
      <c r="F17" s="85" t="s">
        <v>168</v>
      </c>
      <c r="G17" s="77" t="s">
        <v>169</v>
      </c>
      <c r="H17" s="76" t="s">
        <v>170</v>
      </c>
      <c r="I17" s="76" t="s">
        <v>148</v>
      </c>
      <c r="J17" s="76" t="s">
        <v>147</v>
      </c>
      <c r="K17" s="76" t="s">
        <v>215</v>
      </c>
      <c r="L17" s="96" t="s">
        <v>216</v>
      </c>
    </row>
    <row r="18" spans="1:27" ht="18.95" customHeight="1" thickTop="1" thickBot="1" x14ac:dyDescent="0.3">
      <c r="A18" s="65"/>
      <c r="B18" s="78" t="str">
        <f>IF(A18=$U$19,$V$19,IF(A18=$U$20,$V$20,IF(A18=$U$21,$V$21,IF(A18=$U$22,$V$22,IF(A18=$U$23,$V$23,IF(A18=$W$19,$X$19,IF(A18=$W$20,$X$20,IF(A18=$W$21,$X$21,IF(A18=$W$22,$X$22,IF(A18=$W$23,$X$23,IF(A18=$Y$19,$Z$19,IF(A18=$Y$20,$Z$20," "))))))))))))</f>
        <v xml:space="preserve"> </v>
      </c>
      <c r="C18" s="78" t="str">
        <f t="shared" ref="C18:C23" si="3">IF(A18=$N$19,$O$19,IF(A18=$N$20,$O$20,IF(A18=$N$21,$O$21,IF(A18=$N$22,$O$22,IF(A18=$N$23,$O$23,IF(A18=$P$19,$Q$19,IF(A18=$P$20,$Q$20,IF(A18=$P$21,$Q$21,IF(A18=$P$22,$Q$22,IF(A18=$P$23,$Q$23,IF(A18=$R$19,$S$19,IF(A18=$R$20,$S$20," "))))))))))))</f>
        <v xml:space="preserve"> </v>
      </c>
      <c r="D18" s="66"/>
      <c r="E18" s="67"/>
      <c r="F18" s="67"/>
      <c r="G18" s="69"/>
      <c r="H18" s="67"/>
      <c r="I18" s="67"/>
      <c r="J18" s="79">
        <f>IFERROR(($H18-$I18/14)," ")</f>
        <v>0</v>
      </c>
      <c r="K18" s="79" t="str">
        <f t="shared" ref="K18:K23" si="4">IFERROR(($F18*$B18*$D18+ROUND($J18,2)*$C18*$D18)," ")</f>
        <v xml:space="preserve"> </v>
      </c>
      <c r="L18" s="79" t="str">
        <f>IFERROR(((($B18+$C18)*$D18*$Q$4+$K18))," ")</f>
        <v xml:space="preserve"> </v>
      </c>
      <c r="N18" s="156" t="s">
        <v>218</v>
      </c>
      <c r="O18" s="156"/>
      <c r="P18" s="156"/>
      <c r="Q18" s="156"/>
      <c r="R18" s="156"/>
      <c r="S18" s="156"/>
      <c r="T18" s="70"/>
      <c r="U18" s="115" t="s">
        <v>219</v>
      </c>
      <c r="V18" s="115"/>
      <c r="W18" s="115"/>
      <c r="X18" s="115"/>
      <c r="Y18" s="115"/>
      <c r="Z18" s="115"/>
    </row>
    <row r="19" spans="1:27" ht="18.95" customHeight="1" thickTop="1" thickBot="1" x14ac:dyDescent="0.3">
      <c r="A19" s="65"/>
      <c r="B19" s="78" t="str">
        <f>IF(A19=$U$19,$V$19,IF(A19=$U$20,$V$20,IF(A19=$U$21,$V$21,IF(A19=$U$22,$V$22,IF(A19=$U$23,$V$23,IF(A19=$W$19,$X$19,IF(A19=$W$20,$X$20,IF(A19=$W$21,$X$21,IF(A19=$W$22,$X$22,IF(A19=$W$23,$X$23,IF(A19=$Y$19,$Z$19,IF(A19=$Y$20,$Z$20," "))))))))))))</f>
        <v xml:space="preserve"> </v>
      </c>
      <c r="C19" s="78" t="str">
        <f t="shared" si="3"/>
        <v xml:space="preserve"> </v>
      </c>
      <c r="D19" s="66"/>
      <c r="E19" s="67"/>
      <c r="F19" s="67"/>
      <c r="G19" s="69"/>
      <c r="H19" s="67"/>
      <c r="I19" s="67"/>
      <c r="J19" s="79">
        <f t="shared" ref="J19:J23" si="5">IFERROR(($H19-$I19/14)," ")</f>
        <v>0</v>
      </c>
      <c r="K19" s="79" t="str">
        <f t="shared" si="4"/>
        <v xml:space="preserve"> </v>
      </c>
      <c r="L19" s="79" t="str">
        <f t="shared" ref="L19:L23" si="6">IFERROR(((($B19+$C19)*$D19*$Q$4+$K19))," ")</f>
        <v xml:space="preserve"> </v>
      </c>
      <c r="N19" s="83">
        <v>44927</v>
      </c>
      <c r="O19" s="84">
        <v>12</v>
      </c>
      <c r="P19" s="83">
        <v>45078</v>
      </c>
      <c r="Q19" s="84">
        <v>7</v>
      </c>
      <c r="R19" s="83">
        <v>45231</v>
      </c>
      <c r="S19" s="84">
        <v>2</v>
      </c>
      <c r="U19" s="83">
        <v>44927</v>
      </c>
      <c r="V19" s="84">
        <v>0</v>
      </c>
      <c r="W19" s="83">
        <v>45078</v>
      </c>
      <c r="X19" s="84">
        <v>5</v>
      </c>
      <c r="Y19" s="83">
        <v>45231</v>
      </c>
      <c r="Z19" s="84">
        <v>10</v>
      </c>
    </row>
    <row r="20" spans="1:27" ht="18.95" customHeight="1" thickTop="1" thickBot="1" x14ac:dyDescent="0.3">
      <c r="A20" s="65"/>
      <c r="B20" s="78" t="str">
        <f>IF(A20=$U$19,$V$19,IF(A20=$U$20,$V$20,IF(A20=$U$21,$V$21,IF(A20=$U$22,$V$22,IF(A20=$U$23,$V$23,IF(A20=$W$19,$X$19,IF(A20=$W$20,$X$20,IF(A20=$W$21,$X$21,IF(A20=$W$22,$X$22,IF(A20=$W$23,$X$23,IF(A20=$Y$19,$Z$19,IF(A20=$Y$20,$Z$20," "))))))))))))</f>
        <v xml:space="preserve"> </v>
      </c>
      <c r="C20" s="78" t="str">
        <f t="shared" si="3"/>
        <v xml:space="preserve"> </v>
      </c>
      <c r="D20" s="66"/>
      <c r="E20" s="67"/>
      <c r="F20" s="67"/>
      <c r="G20" s="69"/>
      <c r="H20" s="67"/>
      <c r="I20" s="67"/>
      <c r="J20" s="79">
        <f t="shared" si="5"/>
        <v>0</v>
      </c>
      <c r="K20" s="79" t="str">
        <f t="shared" si="4"/>
        <v xml:space="preserve"> </v>
      </c>
      <c r="L20" s="79" t="str">
        <f t="shared" si="6"/>
        <v xml:space="preserve"> </v>
      </c>
      <c r="N20" s="83">
        <v>44958</v>
      </c>
      <c r="O20" s="84">
        <v>11</v>
      </c>
      <c r="P20" s="83">
        <v>45108</v>
      </c>
      <c r="Q20" s="84">
        <v>6</v>
      </c>
      <c r="R20" s="83">
        <v>45261</v>
      </c>
      <c r="S20" s="84">
        <v>1</v>
      </c>
      <c r="U20" s="83">
        <v>44958</v>
      </c>
      <c r="V20" s="84">
        <v>1</v>
      </c>
      <c r="W20" s="83">
        <v>45108</v>
      </c>
      <c r="X20" s="84">
        <v>6</v>
      </c>
      <c r="Y20" s="83">
        <v>45261</v>
      </c>
      <c r="Z20" s="84">
        <v>11</v>
      </c>
    </row>
    <row r="21" spans="1:27" ht="18.95" customHeight="1" thickTop="1" thickBot="1" x14ac:dyDescent="0.3">
      <c r="A21" s="65"/>
      <c r="B21" s="78" t="str">
        <f>IF(A21=$U$19,$V$19,IF(A21=$U$20,$V$20,IF(A21=$U$21,$V$21,IF(A21=$U$22,$V$22,IF(A21=$U$23,$V$23,IF(A21=$W$19,$X$19,IF(A21=$W$20,$X$20,IF(A21=$W$21,$X$21,IF(A21=$W$22,$X$22,IF(A21=$W$23,$X$23,IF(A21=$Y$19,$Z$19,IF(A21=$Y$20,$Z$20," "))))))))))))</f>
        <v xml:space="preserve"> </v>
      </c>
      <c r="C21" s="78" t="str">
        <f t="shared" si="3"/>
        <v xml:space="preserve"> </v>
      </c>
      <c r="D21" s="66"/>
      <c r="E21" s="67"/>
      <c r="F21" s="67"/>
      <c r="G21" s="69"/>
      <c r="H21" s="67"/>
      <c r="I21" s="67"/>
      <c r="J21" s="79">
        <f t="shared" si="5"/>
        <v>0</v>
      </c>
      <c r="K21" s="79" t="str">
        <f t="shared" si="4"/>
        <v xml:space="preserve"> </v>
      </c>
      <c r="L21" s="79" t="str">
        <f t="shared" si="6"/>
        <v xml:space="preserve"> </v>
      </c>
      <c r="N21" s="83">
        <v>44986</v>
      </c>
      <c r="O21" s="84">
        <v>10</v>
      </c>
      <c r="P21" s="83">
        <v>45139</v>
      </c>
      <c r="Q21" s="84">
        <v>5</v>
      </c>
      <c r="R21" s="84"/>
      <c r="S21" s="84"/>
      <c r="U21" s="83">
        <v>44986</v>
      </c>
      <c r="V21" s="84">
        <v>2</v>
      </c>
      <c r="W21" s="83">
        <v>45139</v>
      </c>
      <c r="X21" s="84">
        <v>7</v>
      </c>
      <c r="Y21" s="84"/>
      <c r="Z21" s="84"/>
    </row>
    <row r="22" spans="1:27" ht="18.95" customHeight="1" thickTop="1" thickBot="1" x14ac:dyDescent="0.3">
      <c r="A22" s="65"/>
      <c r="B22" s="78" t="str">
        <f>IF(A22=$U$19,$V$19,IF(A22=$U$20,$V$20,IF(A22=$U$21,$V$21,IF(A22=$U$22,$V$22,IF(A22=$U$23,$V$23,IF(A22=$W$19,$X$19,IF(A22=$W$20,$X$20,IF(A22=$W$21,$X$21,IF(A22=$W$22,$X$22,IF(A22=$W$23,$X$23,IF(A22=$Y$19,$Z$19,IF(A22=$Y$20,$Z$20," "))))))))))))</f>
        <v xml:space="preserve"> </v>
      </c>
      <c r="C22" s="78" t="str">
        <f t="shared" si="3"/>
        <v xml:space="preserve"> </v>
      </c>
      <c r="D22" s="66"/>
      <c r="E22" s="67"/>
      <c r="F22" s="67"/>
      <c r="G22" s="69"/>
      <c r="H22" s="67"/>
      <c r="I22" s="67"/>
      <c r="J22" s="79">
        <f t="shared" si="5"/>
        <v>0</v>
      </c>
      <c r="K22" s="79" t="str">
        <f t="shared" si="4"/>
        <v xml:space="preserve"> </v>
      </c>
      <c r="L22" s="79" t="str">
        <f t="shared" si="6"/>
        <v xml:space="preserve"> </v>
      </c>
      <c r="N22" s="83">
        <v>45017</v>
      </c>
      <c r="O22" s="84">
        <v>9</v>
      </c>
      <c r="P22" s="83">
        <v>45170</v>
      </c>
      <c r="Q22" s="84">
        <v>4</v>
      </c>
      <c r="R22" s="84"/>
      <c r="S22" s="84"/>
      <c r="U22" s="83">
        <v>45017</v>
      </c>
      <c r="V22" s="84">
        <v>3</v>
      </c>
      <c r="W22" s="83">
        <v>45170</v>
      </c>
      <c r="X22" s="84">
        <v>8</v>
      </c>
      <c r="Y22" s="84"/>
      <c r="Z22" s="84"/>
    </row>
    <row r="23" spans="1:27" ht="18.95" customHeight="1" thickTop="1" thickBot="1" x14ac:dyDescent="0.3">
      <c r="A23" s="65"/>
      <c r="B23" s="78" t="str">
        <f>IF(A23=$U$19,$V$19,IF(A23=$U$20,$V$20,IF(A23=$U$21,$V$21,IF(A23=$U$22,$V$22,IF(A23=$U$23,$V$23,IF(A23=$W$19,$X$19,IF(A23=$W$20,$X$20,IF(A23=$W$21,$X$21,IF(A23=$W$22,$X$22,IF(A23=$W$23,$X$23,IF(A23=$Y$19,$Z$19,IF(A23=$Y$20,$Z$20," "))))))))))))</f>
        <v xml:space="preserve"> </v>
      </c>
      <c r="C23" s="78" t="str">
        <f t="shared" si="3"/>
        <v xml:space="preserve"> </v>
      </c>
      <c r="D23" s="66"/>
      <c r="E23" s="67"/>
      <c r="F23" s="67"/>
      <c r="G23" s="69"/>
      <c r="H23" s="67"/>
      <c r="I23" s="67"/>
      <c r="J23" s="79">
        <f t="shared" si="5"/>
        <v>0</v>
      </c>
      <c r="K23" s="79" t="str">
        <f t="shared" si="4"/>
        <v xml:space="preserve"> </v>
      </c>
      <c r="L23" s="79" t="str">
        <f t="shared" si="6"/>
        <v xml:space="preserve"> </v>
      </c>
      <c r="N23" s="83">
        <v>45047</v>
      </c>
      <c r="O23" s="84">
        <v>8</v>
      </c>
      <c r="P23" s="83">
        <v>45200</v>
      </c>
      <c r="Q23" s="84">
        <v>3</v>
      </c>
      <c r="R23" s="84"/>
      <c r="S23" s="84"/>
      <c r="U23" s="83">
        <v>45047</v>
      </c>
      <c r="V23" s="84">
        <v>4</v>
      </c>
      <c r="W23" s="83">
        <v>45200</v>
      </c>
      <c r="X23" s="84">
        <v>9</v>
      </c>
      <c r="Y23" s="84"/>
      <c r="Z23" s="84"/>
    </row>
    <row r="24" spans="1:27" s="87" customFormat="1" ht="15.75" thickTop="1" x14ac:dyDescent="0.25">
      <c r="A24" s="86"/>
      <c r="B24" s="86"/>
      <c r="C24" s="86"/>
      <c r="D24" s="86"/>
      <c r="E24" s="86"/>
      <c r="F24" s="86"/>
      <c r="G24" s="86"/>
      <c r="H24" s="86"/>
    </row>
    <row r="25" spans="1:27" s="87" customFormat="1" ht="15.75" thickBot="1" x14ac:dyDescent="0.3">
      <c r="A25" s="86"/>
      <c r="B25" s="86"/>
      <c r="C25" s="86"/>
      <c r="D25" s="86"/>
      <c r="E25" s="86"/>
      <c r="F25" s="86"/>
      <c r="G25" s="86"/>
      <c r="H25" s="86"/>
    </row>
    <row r="26" spans="1:27" ht="57.6" customHeight="1" thickTop="1" thickBot="1" x14ac:dyDescent="0.3">
      <c r="A26" s="73" t="s">
        <v>178</v>
      </c>
      <c r="B26" s="147" t="s">
        <v>220</v>
      </c>
      <c r="C26" s="148"/>
      <c r="D26" s="148"/>
      <c r="E26" s="148"/>
      <c r="F26" s="148"/>
      <c r="G26" s="148"/>
      <c r="H26" s="148"/>
      <c r="I26" s="148"/>
      <c r="J26" s="148"/>
      <c r="K26" s="148"/>
      <c r="L26" s="148"/>
      <c r="M26" s="149"/>
    </row>
    <row r="27" spans="1:27" ht="59.1" customHeight="1" thickTop="1" thickBot="1" x14ac:dyDescent="0.3">
      <c r="A27" s="76" t="s">
        <v>149</v>
      </c>
      <c r="B27" s="76" t="s">
        <v>184</v>
      </c>
      <c r="C27" s="76" t="s">
        <v>185</v>
      </c>
      <c r="D27" s="76" t="s">
        <v>142</v>
      </c>
      <c r="E27" s="76" t="s">
        <v>169</v>
      </c>
      <c r="F27" s="85" t="s">
        <v>170</v>
      </c>
      <c r="G27" s="77" t="s">
        <v>171</v>
      </c>
      <c r="H27" s="76" t="s">
        <v>172</v>
      </c>
      <c r="I27" s="76" t="s">
        <v>148</v>
      </c>
      <c r="J27" s="76" t="s">
        <v>147</v>
      </c>
      <c r="K27" s="76" t="s">
        <v>161</v>
      </c>
      <c r="L27" s="76" t="s">
        <v>215</v>
      </c>
      <c r="M27" s="94" t="s">
        <v>216</v>
      </c>
    </row>
    <row r="28" spans="1:27" ht="18.95" customHeight="1" thickTop="1" thickBot="1" x14ac:dyDescent="0.3">
      <c r="A28" s="65"/>
      <c r="B28" s="78" t="str">
        <f>IF(A28=$U$29,$V$29,IF(A28=$U$30,$V$30,IF(A28=$U$31,$V$31,IF(A28=$U$32,$V$32,IF(A28=$U$33,$V$33,IF(A28=$W$29,$X$29,IF(A28=$W$30,$X$30,IF(A28=$W$31,$X$31,IF(A28=$W$32,$X$32,IF(A28=$W$33,$X$33,IF(A28=$Y$29,$Z$29,IF(A28=$Y$30,$Z$30," "))))))))))))</f>
        <v xml:space="preserve"> </v>
      </c>
      <c r="C28" s="78" t="str">
        <f t="shared" ref="C28:C31" si="7">IF(A28=$N$29,$O$29,IF(A28=$N$30,$O$30,IF(A28=$N$31,$O$31,IF(A28=$N$32,$O$32,IF(A28=$N$33,$O$33,IF(A28=$P$29,$Q$29,IF(A28=$P$30,$Q$30,IF(A28=$P$31,$Q$31,IF(A28=$P$32,$Q$32,IF(A28=$P$33,$Q$33,IF(A28=$R$29,$S$29,IF(A28=$R$30,$S$30," "))))))))))))</f>
        <v xml:space="preserve"> </v>
      </c>
      <c r="D28" s="66"/>
      <c r="E28" s="67"/>
      <c r="F28" s="68"/>
      <c r="G28" s="69"/>
      <c r="H28" s="67"/>
      <c r="I28" s="67"/>
      <c r="J28" s="79">
        <f>IFERROR(($F28-$I28/14)," ")</f>
        <v>0</v>
      </c>
      <c r="K28" s="88">
        <f>IFERROR(($H28-$I28/14)," ")</f>
        <v>0</v>
      </c>
      <c r="L28" s="79" t="str">
        <f t="shared" ref="L28:L31" si="8">IFERROR((ROUND($J28,2)*$B28*$D28+ROUND($K28,2)*$C28*$D28)," ")</f>
        <v xml:space="preserve"> </v>
      </c>
      <c r="M28" s="79" t="str">
        <f>IFERROR(((($B28+$C28)*$D28*$Q$4+$L28))," ")</f>
        <v xml:space="preserve"> </v>
      </c>
      <c r="N28" s="145" t="s">
        <v>221</v>
      </c>
      <c r="O28" s="145"/>
      <c r="P28" s="145"/>
      <c r="Q28" s="145"/>
      <c r="R28" s="145"/>
      <c r="S28" s="145"/>
      <c r="T28" s="81"/>
      <c r="U28" s="116" t="s">
        <v>222</v>
      </c>
      <c r="V28" s="116"/>
      <c r="W28" s="116"/>
      <c r="X28" s="116"/>
      <c r="Y28" s="116"/>
      <c r="Z28" s="116"/>
      <c r="AA28" s="81"/>
    </row>
    <row r="29" spans="1:27" ht="18.95" customHeight="1" thickTop="1" thickBot="1" x14ac:dyDescent="0.3">
      <c r="A29" s="65"/>
      <c r="B29" s="78" t="str">
        <f>IF(A29=$U$29,$V$29,IF(A29=$U$30,$V$30,IF(A29=$U$31,$V$31,IF(A29=$U$32,$V$32,IF(A29=$U$33,$V$33,IF(A29=$W$29,$X$29,IF(A29=$W$30,$X$30,IF(A29=$W$31,$X$31,IF(A29=$W$32,$X$32,IF(A29=$W$33,$X$33,IF(A29=$Y$29,$Z$29,IF(A29=$Y$30,$Z$30," "))))))))))))</f>
        <v xml:space="preserve"> </v>
      </c>
      <c r="C29" s="78" t="str">
        <f t="shared" si="7"/>
        <v xml:space="preserve"> </v>
      </c>
      <c r="D29" s="66"/>
      <c r="E29" s="67"/>
      <c r="F29" s="68"/>
      <c r="G29" s="69"/>
      <c r="H29" s="67"/>
      <c r="I29" s="67"/>
      <c r="J29" s="79">
        <f t="shared" ref="J29:J31" si="9">IFERROR(($F29-$I29/14)," ")</f>
        <v>0</v>
      </c>
      <c r="K29" s="88">
        <f t="shared" ref="K29:K31" si="10">IFERROR(($H29-$I29/14)," ")</f>
        <v>0</v>
      </c>
      <c r="L29" s="79" t="str">
        <f t="shared" si="8"/>
        <v xml:space="preserve"> </v>
      </c>
      <c r="M29" s="79" t="str">
        <f t="shared" ref="M29:M31" si="11">IFERROR(((($B29+$C29)*$D29*$Q$4+$L29))," ")</f>
        <v xml:space="preserve"> </v>
      </c>
      <c r="N29" s="83">
        <v>44562</v>
      </c>
      <c r="O29" s="84">
        <v>12</v>
      </c>
      <c r="P29" s="83">
        <v>44713</v>
      </c>
      <c r="Q29" s="84">
        <v>7</v>
      </c>
      <c r="R29" s="83">
        <v>44866</v>
      </c>
      <c r="S29" s="84">
        <v>2</v>
      </c>
      <c r="U29" s="83">
        <v>44562</v>
      </c>
      <c r="V29" s="84">
        <v>0</v>
      </c>
      <c r="W29" s="83">
        <v>44713</v>
      </c>
      <c r="X29" s="84">
        <v>5</v>
      </c>
      <c r="Y29" s="83">
        <v>44866</v>
      </c>
      <c r="Z29" s="84">
        <v>10</v>
      </c>
    </row>
    <row r="30" spans="1:27" ht="18.95" customHeight="1" thickTop="1" thickBot="1" x14ac:dyDescent="0.3">
      <c r="A30" s="65"/>
      <c r="B30" s="78" t="str">
        <f>IF(A30=$U$29,$V$29,IF(A30=$U$30,$V$30,IF(A30=$U$31,$V$31,IF(A30=$U$32,$V$32,IF(A30=$U$33,$V$33,IF(A30=$W$29,$X$29,IF(A30=$W$30,$X$30,IF(A30=$W$31,$X$31,IF(A30=$W$32,$X$32,IF(A30=$W$33,$X$33,IF(A30=$Y$29,$Z$29,IF(A30=$Y$30,$Z$30," "))))))))))))</f>
        <v xml:space="preserve"> </v>
      </c>
      <c r="C30" s="78" t="str">
        <f t="shared" si="7"/>
        <v xml:space="preserve"> </v>
      </c>
      <c r="D30" s="66"/>
      <c r="E30" s="67"/>
      <c r="F30" s="68"/>
      <c r="G30" s="69"/>
      <c r="H30" s="67"/>
      <c r="I30" s="67"/>
      <c r="J30" s="79">
        <f t="shared" si="9"/>
        <v>0</v>
      </c>
      <c r="K30" s="88">
        <f t="shared" si="10"/>
        <v>0</v>
      </c>
      <c r="L30" s="79" t="str">
        <f t="shared" si="8"/>
        <v xml:space="preserve"> </v>
      </c>
      <c r="M30" s="79" t="str">
        <f t="shared" si="11"/>
        <v xml:space="preserve"> </v>
      </c>
      <c r="N30" s="83">
        <v>44593</v>
      </c>
      <c r="O30" s="84">
        <v>11</v>
      </c>
      <c r="P30" s="83">
        <v>44743</v>
      </c>
      <c r="Q30" s="84">
        <v>6</v>
      </c>
      <c r="R30" s="83">
        <v>44896</v>
      </c>
      <c r="S30" s="84">
        <v>1</v>
      </c>
      <c r="U30" s="83">
        <v>44593</v>
      </c>
      <c r="V30" s="84">
        <v>1</v>
      </c>
      <c r="W30" s="83">
        <v>44743</v>
      </c>
      <c r="X30" s="84">
        <v>6</v>
      </c>
      <c r="Y30" s="83">
        <v>44896</v>
      </c>
      <c r="Z30" s="84">
        <v>11</v>
      </c>
    </row>
    <row r="31" spans="1:27" ht="18.95" customHeight="1" thickTop="1" thickBot="1" x14ac:dyDescent="0.3">
      <c r="A31" s="65"/>
      <c r="B31" s="78" t="str">
        <f>IF(A31=$U$29,$V$29,IF(A31=$U$30,$V$30,IF(A31=$U$31,$V$31,IF(A31=$U$32,$V$32,IF(A31=$U$33,$V$33,IF(A31=$W$29,$X$29,IF(A31=$W$30,$X$30,IF(A31=$W$31,$X$31,IF(A31=$W$32,$X$32,IF(A31=$W$33,$X$33,IF(A31=$Y$29,$Z$29,IF(A31=$Y$30,$Z$30," "))))))))))))</f>
        <v xml:space="preserve"> </v>
      </c>
      <c r="C31" s="78" t="str">
        <f t="shared" si="7"/>
        <v xml:space="preserve"> </v>
      </c>
      <c r="D31" s="66"/>
      <c r="E31" s="67"/>
      <c r="F31" s="68"/>
      <c r="G31" s="69"/>
      <c r="H31" s="67"/>
      <c r="I31" s="67"/>
      <c r="J31" s="79">
        <f t="shared" si="9"/>
        <v>0</v>
      </c>
      <c r="K31" s="88">
        <f t="shared" si="10"/>
        <v>0</v>
      </c>
      <c r="L31" s="79" t="str">
        <f t="shared" si="8"/>
        <v xml:space="preserve"> </v>
      </c>
      <c r="M31" s="79" t="str">
        <f t="shared" si="11"/>
        <v xml:space="preserve"> </v>
      </c>
      <c r="N31" s="83">
        <v>44621</v>
      </c>
      <c r="O31" s="84">
        <v>10</v>
      </c>
      <c r="P31" s="83">
        <v>44774</v>
      </c>
      <c r="Q31" s="84">
        <v>5</v>
      </c>
      <c r="R31" s="84"/>
      <c r="S31" s="84"/>
      <c r="U31" s="83">
        <v>44621</v>
      </c>
      <c r="V31" s="84">
        <v>2</v>
      </c>
      <c r="W31" s="83">
        <v>44774</v>
      </c>
      <c r="X31" s="84">
        <v>7</v>
      </c>
      <c r="Y31" s="84"/>
      <c r="Z31" s="84"/>
    </row>
    <row r="32" spans="1:27" ht="18.95" customHeight="1" thickTop="1" x14ac:dyDescent="0.25">
      <c r="N32" s="83">
        <v>44652</v>
      </c>
      <c r="O32" s="84">
        <v>9</v>
      </c>
      <c r="P32" s="83">
        <v>44805</v>
      </c>
      <c r="Q32" s="84">
        <v>4</v>
      </c>
      <c r="R32" s="84"/>
      <c r="S32" s="84"/>
      <c r="U32" s="83">
        <v>44652</v>
      </c>
      <c r="V32" s="84">
        <v>3</v>
      </c>
      <c r="W32" s="83">
        <v>44805</v>
      </c>
      <c r="X32" s="84">
        <v>8</v>
      </c>
      <c r="Y32" s="84"/>
      <c r="Z32" s="84"/>
    </row>
    <row r="33" spans="1:26" ht="18.95" customHeight="1" thickBot="1" x14ac:dyDescent="0.3">
      <c r="N33" s="83">
        <v>44682</v>
      </c>
      <c r="O33" s="84">
        <v>8</v>
      </c>
      <c r="P33" s="83">
        <v>44835</v>
      </c>
      <c r="Q33" s="84">
        <v>3</v>
      </c>
      <c r="R33" s="84"/>
      <c r="S33" s="84"/>
      <c r="U33" s="83">
        <v>44682</v>
      </c>
      <c r="V33" s="84">
        <v>4</v>
      </c>
      <c r="W33" s="83">
        <v>44835</v>
      </c>
      <c r="X33" s="84">
        <v>9</v>
      </c>
      <c r="Y33" s="84"/>
      <c r="Z33" s="84"/>
    </row>
    <row r="34" spans="1:26" ht="57.6" customHeight="1" thickTop="1" thickBot="1" x14ac:dyDescent="0.3">
      <c r="A34" s="73" t="s">
        <v>223</v>
      </c>
      <c r="B34" s="147" t="s">
        <v>224</v>
      </c>
      <c r="C34" s="148"/>
      <c r="D34" s="148"/>
      <c r="E34" s="148"/>
      <c r="F34" s="148"/>
      <c r="G34" s="148"/>
      <c r="H34" s="148"/>
      <c r="I34" s="149"/>
    </row>
    <row r="35" spans="1:26" ht="59.1" customHeight="1" thickTop="1" thickBot="1" x14ac:dyDescent="0.3">
      <c r="A35" s="76" t="s">
        <v>158</v>
      </c>
      <c r="B35" s="77" t="s">
        <v>182</v>
      </c>
      <c r="C35" s="76" t="s">
        <v>142</v>
      </c>
      <c r="D35" s="76" t="s">
        <v>171</v>
      </c>
      <c r="E35" s="76" t="s">
        <v>172</v>
      </c>
      <c r="F35" s="76" t="s">
        <v>148</v>
      </c>
      <c r="G35" s="76" t="s">
        <v>161</v>
      </c>
      <c r="H35" s="76" t="s">
        <v>215</v>
      </c>
      <c r="I35" s="76" t="s">
        <v>216</v>
      </c>
    </row>
    <row r="36" spans="1:26" ht="18.95" customHeight="1" thickTop="1" thickBot="1" x14ac:dyDescent="0.3">
      <c r="A36" s="65"/>
      <c r="B36" s="78" t="str">
        <f>IF(A36=$P$39,$Q$39,IF(A36=$P$40,$Q$40,IF(A36=$P$41,$Q$41,IF(A36=$P$42,$Q$42,IF(A36=$P$43,$Q$43,IF(A36=$R$39,$S$39,IF(A36=$R$40,$S$40,IF(A36=$R$41,$S$41,IF(A36=$R$42,$S$42,IF(A36=$R$43,$S$43,IF(A36=$T$39,$U$39,IF(A36=$T$40,$U$40," "))))))))))))</f>
        <v xml:space="preserve"> </v>
      </c>
      <c r="C36" s="66"/>
      <c r="D36" s="67"/>
      <c r="E36" s="67"/>
      <c r="F36" s="67"/>
      <c r="G36" s="79">
        <f>IFERROR(($E36-$F36/14)," ")</f>
        <v>0</v>
      </c>
      <c r="H36" s="79" t="str">
        <f>IFERROR((ROUND($G36,2)*$B36*$C36)," ")</f>
        <v xml:space="preserve"> </v>
      </c>
      <c r="I36" s="79" t="str">
        <f t="shared" ref="I36:I40" si="12">IFERROR(($Q$4*$B36*$C36+$H36)," ")</f>
        <v xml:space="preserve"> </v>
      </c>
    </row>
    <row r="37" spans="1:26" ht="18.95" customHeight="1" thickTop="1" thickBot="1" x14ac:dyDescent="0.3">
      <c r="A37" s="65"/>
      <c r="B37" s="78" t="str">
        <f t="shared" ref="B37:B40" si="13">IF(A37=$P$39,$Q$39,IF(A37=$P$40,$Q$40,IF(A37=$P$41,$Q$41,IF(A37=$P$42,$Q$42,IF(A37=$P$43,$Q$43,IF(A37=$R$39,$S$39,IF(A37=$R$40,$S$40,IF(A37=$R$41,$S$41,IF(A37=$R$42,$S$42,IF(A37=$R$43,$S$43,IF(A37=$T$39,$U$39,IF(A37=$T$40,$U$40," "))))))))))))</f>
        <v xml:space="preserve"> </v>
      </c>
      <c r="C37" s="66"/>
      <c r="D37" s="67"/>
      <c r="E37" s="67"/>
      <c r="F37" s="67"/>
      <c r="G37" s="79">
        <f t="shared" ref="G37:G40" si="14">IFERROR(($E37-$F37/14)," ")</f>
        <v>0</v>
      </c>
      <c r="H37" s="79" t="str">
        <f t="shared" ref="H37:H40" si="15">IFERROR((ROUND($G37,2)*$B37*$C37)," ")</f>
        <v xml:space="preserve"> </v>
      </c>
      <c r="I37" s="79" t="str">
        <f t="shared" si="12"/>
        <v xml:space="preserve"> </v>
      </c>
    </row>
    <row r="38" spans="1:26" ht="18.95" customHeight="1" thickTop="1" thickBot="1" x14ac:dyDescent="0.3">
      <c r="A38" s="65"/>
      <c r="B38" s="78" t="str">
        <f t="shared" si="13"/>
        <v xml:space="preserve"> </v>
      </c>
      <c r="C38" s="66"/>
      <c r="D38" s="67"/>
      <c r="E38" s="67"/>
      <c r="F38" s="67"/>
      <c r="G38" s="79">
        <f t="shared" si="14"/>
        <v>0</v>
      </c>
      <c r="H38" s="79" t="str">
        <f t="shared" si="15"/>
        <v xml:space="preserve"> </v>
      </c>
      <c r="I38" s="79" t="str">
        <f t="shared" si="12"/>
        <v xml:space="preserve"> </v>
      </c>
      <c r="P38" s="146" t="s">
        <v>221</v>
      </c>
      <c r="Q38" s="146"/>
      <c r="R38" s="146"/>
      <c r="S38" s="146"/>
      <c r="T38" s="146"/>
      <c r="U38" s="146"/>
    </row>
    <row r="39" spans="1:26" ht="18.95" customHeight="1" thickTop="1" thickBot="1" x14ac:dyDescent="0.3">
      <c r="A39" s="65"/>
      <c r="B39" s="78" t="str">
        <f t="shared" si="13"/>
        <v xml:space="preserve"> </v>
      </c>
      <c r="C39" s="66"/>
      <c r="D39" s="67"/>
      <c r="E39" s="67"/>
      <c r="F39" s="67"/>
      <c r="G39" s="79">
        <f t="shared" si="14"/>
        <v>0</v>
      </c>
      <c r="H39" s="79" t="str">
        <f t="shared" si="15"/>
        <v xml:space="preserve"> </v>
      </c>
      <c r="I39" s="79" t="str">
        <f t="shared" si="12"/>
        <v xml:space="preserve"> </v>
      </c>
      <c r="P39" s="83">
        <v>44197</v>
      </c>
      <c r="Q39" s="84">
        <v>0</v>
      </c>
      <c r="R39" s="83">
        <v>44348</v>
      </c>
      <c r="S39" s="84">
        <v>5</v>
      </c>
      <c r="T39" s="83">
        <v>44501</v>
      </c>
      <c r="U39" s="84">
        <v>10</v>
      </c>
    </row>
    <row r="40" spans="1:26" ht="18.95" customHeight="1" thickTop="1" thickBot="1" x14ac:dyDescent="0.3">
      <c r="A40" s="65"/>
      <c r="B40" s="78" t="str">
        <f t="shared" si="13"/>
        <v xml:space="preserve"> </v>
      </c>
      <c r="C40" s="66"/>
      <c r="D40" s="67"/>
      <c r="E40" s="67"/>
      <c r="F40" s="67"/>
      <c r="G40" s="79">
        <f t="shared" si="14"/>
        <v>0</v>
      </c>
      <c r="H40" s="79" t="str">
        <f t="shared" si="15"/>
        <v xml:space="preserve"> </v>
      </c>
      <c r="I40" s="79" t="str">
        <f t="shared" si="12"/>
        <v xml:space="preserve"> </v>
      </c>
      <c r="P40" s="83">
        <v>44228</v>
      </c>
      <c r="Q40" s="84">
        <v>1</v>
      </c>
      <c r="R40" s="83">
        <v>44378</v>
      </c>
      <c r="S40" s="84">
        <v>6</v>
      </c>
      <c r="T40" s="83">
        <v>44531</v>
      </c>
      <c r="U40" s="84">
        <v>11</v>
      </c>
    </row>
    <row r="41" spans="1:26" ht="18.95" customHeight="1" thickTop="1" thickBot="1" x14ac:dyDescent="0.3">
      <c r="B41" s="97"/>
      <c r="C41" s="97"/>
      <c r="D41" s="97"/>
      <c r="P41" s="83">
        <v>44256</v>
      </c>
      <c r="Q41" s="84">
        <v>2</v>
      </c>
      <c r="R41" s="83">
        <v>44409</v>
      </c>
      <c r="S41" s="84">
        <v>7</v>
      </c>
      <c r="T41" s="84"/>
      <c r="U41" s="84"/>
    </row>
    <row r="42" spans="1:26" ht="18.600000000000001" customHeight="1" thickTop="1" x14ac:dyDescent="0.25">
      <c r="A42" s="143" t="s">
        <v>162</v>
      </c>
      <c r="B42" s="150"/>
      <c r="C42" s="151"/>
      <c r="D42" s="151"/>
      <c r="E42" s="151"/>
      <c r="F42" s="151"/>
      <c r="G42" s="151"/>
      <c r="H42" s="151"/>
      <c r="I42" s="151"/>
      <c r="J42" s="151"/>
      <c r="K42" s="151"/>
      <c r="L42" s="151"/>
      <c r="M42" s="152"/>
      <c r="P42" s="83">
        <v>44287</v>
      </c>
      <c r="Q42" s="84">
        <v>3</v>
      </c>
      <c r="R42" s="83">
        <v>44440</v>
      </c>
      <c r="S42" s="84">
        <v>8</v>
      </c>
      <c r="T42" s="84"/>
      <c r="U42" s="84"/>
    </row>
    <row r="43" spans="1:26" ht="18.95" customHeight="1" thickBot="1" x14ac:dyDescent="0.3">
      <c r="A43" s="144"/>
      <c r="B43" s="153"/>
      <c r="C43" s="154"/>
      <c r="D43" s="154"/>
      <c r="E43" s="154"/>
      <c r="F43" s="154"/>
      <c r="G43" s="154"/>
      <c r="H43" s="154"/>
      <c r="I43" s="154"/>
      <c r="J43" s="154"/>
      <c r="K43" s="154"/>
      <c r="L43" s="154"/>
      <c r="M43" s="155"/>
      <c r="P43" s="83">
        <v>44317</v>
      </c>
      <c r="Q43" s="84">
        <v>4</v>
      </c>
      <c r="R43" s="83">
        <v>44470</v>
      </c>
      <c r="S43" s="84">
        <v>9</v>
      </c>
      <c r="T43" s="84"/>
      <c r="U43" s="84"/>
    </row>
    <row r="44" spans="1:26" ht="18.95" customHeight="1" thickTop="1" x14ac:dyDescent="0.25"/>
    <row r="45" spans="1:26" ht="18.95" customHeight="1" x14ac:dyDescent="0.25"/>
    <row r="46" spans="1:26" ht="18.600000000000001" customHeight="1" x14ac:dyDescent="0.25"/>
    <row r="47" spans="1:26" ht="18.600000000000001" customHeight="1" x14ac:dyDescent="0.25"/>
    <row r="48" spans="1:26" ht="18.600000000000001" customHeight="1" x14ac:dyDescent="0.25"/>
    <row r="51" ht="15" customHeight="1" x14ac:dyDescent="0.25"/>
    <row r="52" ht="15" customHeight="1" x14ac:dyDescent="0.25"/>
  </sheetData>
  <sheetProtection sheet="1" objects="1" scenarios="1"/>
  <mergeCells count="19">
    <mergeCell ref="N8:S8"/>
    <mergeCell ref="N18:S18"/>
    <mergeCell ref="A2:B2"/>
    <mergeCell ref="A3:B3"/>
    <mergeCell ref="A1:B1"/>
    <mergeCell ref="C1:E1"/>
    <mergeCell ref="J8:K8"/>
    <mergeCell ref="J9:K9"/>
    <mergeCell ref="C3:H3"/>
    <mergeCell ref="C2:H2"/>
    <mergeCell ref="N4:P4"/>
    <mergeCell ref="B6:G6"/>
    <mergeCell ref="B16:L16"/>
    <mergeCell ref="A42:A43"/>
    <mergeCell ref="N28:S28"/>
    <mergeCell ref="P38:U38"/>
    <mergeCell ref="B26:M26"/>
    <mergeCell ref="B34:I34"/>
    <mergeCell ref="B42:M43"/>
  </mergeCells>
  <dataValidations count="20">
    <dataValidation type="list" errorStyle="information" allowBlank="1" showInputMessage="1" showErrorMessage="1" errorTitle="Falscher Ausbildungsbeginn" error="Bitte wählen Sie einen vorgegebenen Ausbildungsbeginn aus." promptTitle="Ausbildungsbeginn 2024" prompt="Bitte geben Sie den geplanten Ausbildungsbeginn in 2024 an._x000a__x000a_" sqref="A8:A13" xr:uid="{00000000-0002-0000-0100-000000000000}">
      <formula1>$U$2:$U$5</formula1>
    </dataValidation>
    <dataValidation type="list" errorStyle="information" allowBlank="1" showInputMessage="1" showErrorMessage="1" errorTitle="Falscher Ausbildungsbeginn" error="Bitte wählen Sie einen vorgegebenen Ausbildungsbeginn aus." promptTitle="Ausbildungsbeginn 2022" prompt="Bitte geben Sie den Ausbildungsbeginn in 2022 an_x000a_" sqref="A28:A31" xr:uid="{00000000-0002-0000-0100-000002000000}">
      <formula1>$W$2:$W$4</formula1>
    </dataValidation>
    <dataValidation type="list" errorStyle="information" allowBlank="1" showInputMessage="1" showErrorMessage="1" errorTitle="Falscher Ausbildungsbeginn" error="Bitte wählen Sie einen vorgegebenen Ausbildungsbeginn aus." promptTitle="Ausbildungsbeginn 2021" prompt="Bitte geben Sie den Ausbildungsbeginn in 2021 an_x000a_" sqref="A36:A40" xr:uid="{00000000-0002-0000-0100-000003000000}">
      <formula1>$X$2:$X$5</formula1>
    </dataValidation>
    <dataValidation allowBlank="1" showInputMessage="1" showErrorMessage="1" prompt="Die Anzahl der Ausbildungsmonate wird automatisch berechnet._x000a_" sqref="B8:B13 B18:C23 B28:C31 B36:B40" xr:uid="{00000000-0002-0000-0100-000004000000}"/>
    <dataValidation allowBlank="1" showInputMessage="1" showErrorMessage="1" prompt="Geben Sie bitte die Anzahl der Auszubildenden ein, die zum geplanten Ausbildungsbeginn eingestellt werden sollen._x000a_" sqref="C8:C13" xr:uid="{00000000-0002-0000-0100-000005000000}"/>
    <dataValidation allowBlank="1" showInputMessage="1" showErrorMessage="1" prompt="Geben Sie bitte die Anzahl der Auszubildenden ein, die zum geplanten Ausbildungsbeginn eingestellt werden sollen oder eingestellt wurden._x000a_" sqref="D18:D23" xr:uid="{00000000-0002-0000-0100-000006000000}"/>
    <dataValidation allowBlank="1" showInputMessage="1" showErrorMessage="1" prompt="Geben Sie bitte die Anzahl der Auszubildenden ein, die zum genannten Ausbildungsbeginn eingestellt wurden._x000a_" sqref="D28:D31 C36:C40" xr:uid="{00000000-0002-0000-0100-000007000000}"/>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D8:D13 E18:E23 E28:E31 D36:D40" xr:uid="{00000000-0002-0000-0100-000008000000}">
      <formula1>2000</formula1>
    </dataValidation>
    <dataValidation type="custom" allowBlank="1" showInputMessage="1" showErrorMessage="1" errorTitle="ungültige Ausbildungsvergütung" error="Bitte geben Sie die monatliche Ausbildungsvergütung im 2. Lehrjahr ein. Diese muss höher als die Ausbildungsvergütung im 1. Lehrjahr sein." prompt="Geben Sie bitte die Ø Ausbildungsvergütung für eine/n Auszubildende/n pro Monat ein._x000a_" sqref="G18:G23" xr:uid="{00000000-0002-0000-0100-000009000000}">
      <formula1>G18&gt;E18</formula1>
    </dataValidation>
    <dataValidation type="custom" allowBlank="1" showInputMessage="1" showErrorMessage="1" errorTitle="ungültige Ausbildungsvergütung" error="Bitte geben Sie die monatliche Ausbildungsvergütung im 3. Lehrjahr ein. Diese muss höher als die Ausbildungsvergütung im 2. Lehrjahr sein." prompt="Geben Sie bitte die Ø Ausbildungsvergütung für eine/n Auszubildende/n pro Monat ein._x000a_" sqref="G28:G31" xr:uid="{00000000-0002-0000-0100-00000A000000}">
      <formula1>G28&gt;E28</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E8:E13 F18:F23 F28:F31 E36:E40" xr:uid="{00000000-0002-0000-0100-00000B000000}">
      <formula1>E8&gt;D8</formula1>
    </dataValidation>
    <dataValidation type="custom" allowBlank="1" showInputMessage="1" showErrorMessage="1" errorTitle="ungültige Arbeitgeber-Bruttok."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18:H23" xr:uid="{00000000-0002-0000-0100-00000C000000}">
      <formula1>H18&gt;F18</formula1>
    </dataValidation>
    <dataValidation type="custom" allowBlank="1" showInputMessage="1" showErrorMessage="1" errorTitle="ungültige Arbeitgeber-Bruttok."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28:H31" xr:uid="{00000000-0002-0000-0100-00000D000000}">
      <formula1>H28&gt;F28</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I18:I23 I28:I31" xr:uid="{00000000-0002-0000-0100-00000E000000}">
      <formula1>10000</formula1>
    </dataValidation>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_x000a_" sqref="F36:F40" xr:uid="{00000000-0002-0000-0100-00000F000000}">
      <formula1>10000</formula1>
    </dataValidation>
    <dataValidation allowBlank="1" showInputMessage="1" showErrorMessage="1" prompt="AG-Brutto Pflegefachkraft / 14 - AG-Brutto ab 2. Lehrjahr_x000a_" sqref="J18:J23 J28:J31" xr:uid="{00000000-0002-0000-0100-000010000000}"/>
    <dataValidation allowBlank="1" showInputMessage="1" showErrorMessage="1" prompt="AG-Brutto Pflegefachkraft / 14 - AG-Brutto ab 3. Lehrjahr_x000a_" sqref="K28:K31 G36:G40" xr:uid="{00000000-0002-0000-0100-000011000000}"/>
    <dataValidation allowBlank="1" showInputMessage="1" showErrorMessage="1" prompt="Ausbildungskosten ohne Pauschale der Praxisanleitenden_x000a_" sqref="F8:F13 K18:K23 L28:L31 H36:H40" xr:uid="{00000000-0002-0000-0100-000012000000}"/>
    <dataValidation allowBlank="1" showInputMessage="1" showErrorMessage="1" prompt="Ausbildungskosten mit Pauschale der Praxisanleitenden_x000a_" sqref="G8:G13 L18:L23 M28:M31 I36:I40" xr:uid="{00000000-0002-0000-0100-000013000000}"/>
    <dataValidation type="list" errorStyle="information" allowBlank="1" showInputMessage="1" showErrorMessage="1" errorTitle="Falscher Ausbildungsbeginn" error="Bitte wählen Sie einen vorgegebenen Ausbildungsbeginn aus." promptTitle="Ausbildungsbeginn 2023" prompt="Bitte geben Sie den geplanten oder bereits realisierten Ausbildungsbeginn in 2023 an_x000a_" sqref="A19:A23 A18" xr:uid="{00000000-0002-0000-0100-000001000000}">
      <formula1>$V$2:$V$6</formula1>
    </dataValidation>
  </dataValidations>
  <pageMargins left="0.51181102362204722" right="0.51181102362204722" top="0.74803149606299213" bottom="0.74803149606299213" header="0.31496062992125984" footer="0.31496062992125984"/>
  <pageSetup paperSize="9" scale="45" orientation="landscape" r:id="rId1"/>
  <colBreaks count="1" manualBreakCount="1">
    <brk id="13" max="1048575" man="1"/>
  </colBreak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7"/>
  <sheetViews>
    <sheetView showGridLines="0" zoomScaleNormal="100" workbookViewId="0">
      <selection activeCell="E31" sqref="E31:I31"/>
    </sheetView>
  </sheetViews>
  <sheetFormatPr baseColWidth="10" defaultColWidth="11.42578125" defaultRowHeight="15" x14ac:dyDescent="0.25"/>
  <cols>
    <col min="1" max="3" width="11.42578125" style="10"/>
    <col min="4" max="4" width="3.7109375" style="10" customWidth="1"/>
    <col min="5" max="5" width="11.42578125" style="10"/>
    <col min="6" max="6" width="3.7109375" style="10" customWidth="1"/>
    <col min="7" max="8" width="11.42578125" style="10"/>
    <col min="9" max="9" width="9.42578125" style="10" customWidth="1"/>
    <col min="10" max="16384" width="11.42578125" style="10"/>
  </cols>
  <sheetData>
    <row r="1" spans="1:9" ht="15.6" x14ac:dyDescent="0.35">
      <c r="A1" s="56" t="s">
        <v>0</v>
      </c>
      <c r="B1" s="8"/>
      <c r="C1" s="8"/>
      <c r="D1" s="8"/>
      <c r="E1" s="8"/>
      <c r="F1" s="8"/>
      <c r="G1" s="8"/>
      <c r="H1" s="8"/>
      <c r="I1" s="8"/>
    </row>
    <row r="2" spans="1:9" ht="14.45" x14ac:dyDescent="0.35">
      <c r="A2" s="57" t="s">
        <v>61</v>
      </c>
      <c r="B2" s="8"/>
      <c r="C2" s="8"/>
      <c r="D2" s="8"/>
      <c r="E2" s="8"/>
      <c r="F2" s="8"/>
      <c r="G2" s="8"/>
      <c r="H2" s="8"/>
      <c r="I2" s="8"/>
    </row>
    <row r="3" spans="1:9" ht="14.45" x14ac:dyDescent="0.35">
      <c r="A3" s="8"/>
      <c r="B3" s="8"/>
      <c r="C3" s="8"/>
      <c r="D3" s="8"/>
      <c r="E3" s="8"/>
      <c r="F3" s="8"/>
      <c r="G3" s="8"/>
      <c r="H3" s="8"/>
      <c r="I3" s="8"/>
    </row>
    <row r="4" spans="1:9" ht="14.45" x14ac:dyDescent="0.35">
      <c r="A4" s="8"/>
      <c r="B4" s="8"/>
      <c r="C4" s="8"/>
      <c r="D4" s="8"/>
      <c r="E4" s="8"/>
      <c r="F4" s="8"/>
      <c r="G4" s="8"/>
      <c r="H4" s="8"/>
      <c r="I4" s="8"/>
    </row>
    <row r="5" spans="1:9" ht="14.45" x14ac:dyDescent="0.35">
      <c r="A5" s="8"/>
      <c r="B5" s="8"/>
      <c r="C5" s="8"/>
      <c r="D5" s="8"/>
      <c r="E5" s="8"/>
      <c r="F5" s="8"/>
      <c r="G5" s="8"/>
      <c r="H5" s="8"/>
      <c r="I5" s="8"/>
    </row>
    <row r="6" spans="1:9" ht="14.45" x14ac:dyDescent="0.35">
      <c r="A6" s="8"/>
      <c r="B6" s="8"/>
      <c r="C6" s="8"/>
      <c r="D6" s="8"/>
      <c r="E6" s="8"/>
      <c r="F6" s="8"/>
      <c r="G6" s="8"/>
      <c r="H6" s="8"/>
      <c r="I6" s="8"/>
    </row>
    <row r="7" spans="1:9" ht="14.45" x14ac:dyDescent="0.35">
      <c r="A7" s="57" t="s">
        <v>0</v>
      </c>
      <c r="B7" s="8"/>
      <c r="C7" s="8"/>
      <c r="D7" s="8"/>
      <c r="E7" s="8"/>
      <c r="F7" s="8"/>
      <c r="G7" s="8"/>
      <c r="H7" s="8"/>
      <c r="I7" s="8"/>
    </row>
    <row r="8" spans="1:9" x14ac:dyDescent="0.25">
      <c r="A8" s="57" t="s">
        <v>60</v>
      </c>
      <c r="B8" s="8"/>
      <c r="C8" s="8"/>
      <c r="D8" s="8"/>
      <c r="E8" s="8"/>
      <c r="F8" s="8"/>
      <c r="G8" s="8"/>
      <c r="H8" s="8"/>
      <c r="I8" s="8"/>
    </row>
    <row r="9" spans="1:9" ht="14.45" x14ac:dyDescent="0.35">
      <c r="A9" s="57" t="s">
        <v>1</v>
      </c>
      <c r="B9" s="8"/>
      <c r="C9" s="8"/>
      <c r="D9" s="8"/>
      <c r="E9" s="8"/>
      <c r="F9" s="8"/>
      <c r="G9" s="8"/>
      <c r="H9" s="8"/>
      <c r="I9" s="8"/>
    </row>
    <row r="10" spans="1:9" ht="14.45" x14ac:dyDescent="0.35">
      <c r="A10" s="57" t="s">
        <v>2</v>
      </c>
      <c r="B10" s="8"/>
      <c r="C10" s="8"/>
      <c r="D10" s="8"/>
      <c r="E10" s="8"/>
      <c r="F10" s="8"/>
      <c r="G10" s="8"/>
      <c r="H10" s="8"/>
      <c r="I10" s="8"/>
    </row>
    <row r="11" spans="1:9" ht="14.45" x14ac:dyDescent="0.35">
      <c r="A11" s="8"/>
      <c r="B11" s="8"/>
      <c r="C11" s="8"/>
      <c r="D11" s="8"/>
      <c r="E11" s="8"/>
      <c r="F11" s="8"/>
      <c r="G11" s="8"/>
      <c r="H11" s="8"/>
      <c r="I11" s="8"/>
    </row>
    <row r="12" spans="1:9" ht="22.5" customHeight="1" x14ac:dyDescent="0.25">
      <c r="A12" s="185" t="s">
        <v>63</v>
      </c>
      <c r="B12" s="185"/>
      <c r="C12" s="185"/>
      <c r="D12" s="185"/>
      <c r="E12" s="185"/>
      <c r="F12" s="185"/>
      <c r="G12" s="185"/>
      <c r="H12" s="185"/>
      <c r="I12" s="185"/>
    </row>
    <row r="13" spans="1:9" thickBot="1" x14ac:dyDescent="0.4">
      <c r="A13" s="8"/>
      <c r="B13" s="8"/>
      <c r="C13" s="8"/>
      <c r="D13" s="8"/>
      <c r="E13" s="8"/>
      <c r="F13" s="8"/>
      <c r="G13" s="8"/>
      <c r="H13" s="8"/>
      <c r="I13" s="8"/>
    </row>
    <row r="14" spans="1:9" ht="24.75" customHeight="1" thickTop="1" x14ac:dyDescent="0.25">
      <c r="A14" s="181" t="s">
        <v>59</v>
      </c>
      <c r="B14" s="182"/>
      <c r="C14" s="182"/>
      <c r="D14" s="182"/>
      <c r="E14" s="182"/>
      <c r="F14" s="182"/>
      <c r="G14" s="182"/>
      <c r="H14" s="182"/>
      <c r="I14" s="183"/>
    </row>
    <row r="15" spans="1:9" thickBot="1" x14ac:dyDescent="0.4">
      <c r="A15" s="58"/>
      <c r="B15" s="59"/>
      <c r="C15" s="59"/>
      <c r="D15" s="59"/>
      <c r="E15" s="59"/>
      <c r="F15" s="59"/>
      <c r="G15" s="59"/>
      <c r="H15" s="59"/>
      <c r="I15" s="60"/>
    </row>
    <row r="16" spans="1:9" ht="15" customHeight="1" thickTop="1" x14ac:dyDescent="0.25">
      <c r="A16" s="195" t="s">
        <v>128</v>
      </c>
      <c r="B16" s="196"/>
      <c r="C16" s="197"/>
      <c r="D16" s="201" t="str">
        <f>IF('(1) Stammdaten'!C16&lt;&gt;"",'(1) Stammdaten'!C16,"")</f>
        <v/>
      </c>
      <c r="E16" s="202"/>
      <c r="F16" s="202"/>
      <c r="G16" s="202"/>
      <c r="H16" s="202"/>
      <c r="I16" s="203"/>
    </row>
    <row r="17" spans="1:9" ht="15.75" thickBot="1" x14ac:dyDescent="0.3">
      <c r="A17" s="198"/>
      <c r="B17" s="199"/>
      <c r="C17" s="200"/>
      <c r="D17" s="204"/>
      <c r="E17" s="205"/>
      <c r="F17" s="205"/>
      <c r="G17" s="205"/>
      <c r="H17" s="205"/>
      <c r="I17" s="206"/>
    </row>
    <row r="18" spans="1:9" ht="15.6" thickTop="1" thickBot="1" x14ac:dyDescent="0.4">
      <c r="A18" s="192"/>
      <c r="B18" s="193"/>
      <c r="C18" s="193"/>
      <c r="D18" s="193"/>
      <c r="E18" s="193"/>
      <c r="F18" s="193"/>
      <c r="G18" s="193"/>
      <c r="H18" s="193"/>
      <c r="I18" s="194"/>
    </row>
    <row r="19" spans="1:9" ht="15.75" thickTop="1" x14ac:dyDescent="0.25">
      <c r="A19" s="207" t="s">
        <v>127</v>
      </c>
      <c r="B19" s="208"/>
      <c r="C19" s="209"/>
      <c r="D19" s="201" t="str">
        <f>IF('(1) Stammdaten'!C18&lt;&gt;"",'(1) Stammdaten'!C18,"")</f>
        <v/>
      </c>
      <c r="E19" s="202"/>
      <c r="F19" s="202"/>
      <c r="G19" s="202"/>
      <c r="H19" s="202"/>
      <c r="I19" s="203"/>
    </row>
    <row r="20" spans="1:9" ht="15.75" thickBot="1" x14ac:dyDescent="0.3">
      <c r="A20" s="210"/>
      <c r="B20" s="211"/>
      <c r="C20" s="212"/>
      <c r="D20" s="204"/>
      <c r="E20" s="205"/>
      <c r="F20" s="205"/>
      <c r="G20" s="205"/>
      <c r="H20" s="205"/>
      <c r="I20" s="206"/>
    </row>
    <row r="21" spans="1:9" ht="15.6" thickTop="1" thickBot="1" x14ac:dyDescent="0.4">
      <c r="A21" s="8"/>
      <c r="B21" s="8"/>
      <c r="C21" s="8"/>
      <c r="D21" s="8"/>
      <c r="E21" s="8"/>
      <c r="F21" s="8"/>
      <c r="G21" s="8"/>
      <c r="H21" s="8"/>
      <c r="I21" s="8"/>
    </row>
    <row r="22" spans="1:9" ht="24.75" customHeight="1" thickTop="1" x14ac:dyDescent="0.25">
      <c r="A22" s="181" t="s">
        <v>58</v>
      </c>
      <c r="B22" s="182"/>
      <c r="C22" s="182"/>
      <c r="D22" s="182"/>
      <c r="E22" s="182"/>
      <c r="F22" s="182"/>
      <c r="G22" s="182"/>
      <c r="H22" s="182"/>
      <c r="I22" s="183"/>
    </row>
    <row r="23" spans="1:9" ht="14.45" x14ac:dyDescent="0.35">
      <c r="A23" s="61"/>
      <c r="B23" s="59"/>
      <c r="C23" s="59"/>
      <c r="D23" s="59"/>
      <c r="E23" s="59"/>
      <c r="F23" s="59"/>
      <c r="G23" s="59"/>
      <c r="H23" s="59"/>
      <c r="I23" s="60"/>
    </row>
    <row r="24" spans="1:9" ht="39" customHeight="1" x14ac:dyDescent="0.25">
      <c r="A24" s="186" t="s">
        <v>57</v>
      </c>
      <c r="B24" s="187"/>
      <c r="C24" s="187"/>
      <c r="D24" s="187"/>
      <c r="E24" s="187"/>
      <c r="F24" s="187"/>
      <c r="G24" s="187"/>
      <c r="H24" s="187"/>
      <c r="I24" s="188"/>
    </row>
    <row r="25" spans="1:9" ht="14.45" x14ac:dyDescent="0.35">
      <c r="A25" s="61"/>
      <c r="B25" s="59"/>
      <c r="C25" s="59"/>
      <c r="D25" s="59"/>
      <c r="E25" s="59"/>
      <c r="F25" s="59"/>
      <c r="G25" s="59"/>
      <c r="H25" s="59"/>
      <c r="I25" s="60"/>
    </row>
    <row r="26" spans="1:9" ht="29.25" customHeight="1" x14ac:dyDescent="0.25">
      <c r="A26" s="186" t="s">
        <v>186</v>
      </c>
      <c r="B26" s="187"/>
      <c r="C26" s="187"/>
      <c r="D26" s="187"/>
      <c r="E26" s="187"/>
      <c r="F26" s="187"/>
      <c r="G26" s="187"/>
      <c r="H26" s="187"/>
      <c r="I26" s="188"/>
    </row>
    <row r="27" spans="1:9" ht="14.45" x14ac:dyDescent="0.35">
      <c r="A27" s="61"/>
      <c r="B27" s="59"/>
      <c r="C27" s="59"/>
      <c r="D27" s="59"/>
      <c r="E27" s="59"/>
      <c r="F27" s="59"/>
      <c r="G27" s="59"/>
      <c r="H27" s="59"/>
      <c r="I27" s="60"/>
    </row>
    <row r="28" spans="1:9" ht="51.75" customHeight="1" x14ac:dyDescent="0.25">
      <c r="A28" s="186" t="s">
        <v>56</v>
      </c>
      <c r="B28" s="187"/>
      <c r="C28" s="187"/>
      <c r="D28" s="187"/>
      <c r="E28" s="187"/>
      <c r="F28" s="187"/>
      <c r="G28" s="187"/>
      <c r="H28" s="187"/>
      <c r="I28" s="188"/>
    </row>
    <row r="29" spans="1:9" thickBot="1" x14ac:dyDescent="0.4">
      <c r="A29" s="62"/>
      <c r="B29" s="63"/>
      <c r="C29" s="63"/>
      <c r="D29" s="63"/>
      <c r="E29" s="63"/>
      <c r="F29" s="63"/>
      <c r="G29" s="63"/>
      <c r="H29" s="63"/>
      <c r="I29" s="64"/>
    </row>
    <row r="30" spans="1:9" ht="15.6" thickTop="1" thickBot="1" x14ac:dyDescent="0.4">
      <c r="A30" s="8"/>
      <c r="B30" s="8"/>
      <c r="C30" s="8"/>
      <c r="D30" s="8"/>
      <c r="E30" s="8"/>
      <c r="F30" s="8"/>
      <c r="G30" s="8"/>
      <c r="H30" s="8"/>
      <c r="I30" s="8"/>
    </row>
    <row r="31" spans="1:9" ht="27.75" customHeight="1" thickTop="1" thickBot="1" x14ac:dyDescent="0.4">
      <c r="A31" s="189" t="s">
        <v>55</v>
      </c>
      <c r="B31" s="190"/>
      <c r="C31" s="190"/>
      <c r="D31" s="191"/>
      <c r="E31" s="168"/>
      <c r="F31" s="169"/>
      <c r="G31" s="169"/>
      <c r="H31" s="169"/>
      <c r="I31" s="170"/>
    </row>
    <row r="32" spans="1:9" thickTop="1" x14ac:dyDescent="0.35">
      <c r="A32" s="8"/>
      <c r="B32" s="8"/>
      <c r="C32" s="8"/>
      <c r="D32" s="8"/>
      <c r="E32" s="8"/>
      <c r="F32" s="8"/>
      <c r="G32" s="8"/>
      <c r="H32" s="8"/>
      <c r="I32" s="8"/>
    </row>
    <row r="33" spans="1:9" ht="15.95" thickBot="1" x14ac:dyDescent="0.4">
      <c r="A33" s="184" t="s">
        <v>54</v>
      </c>
      <c r="B33" s="184"/>
      <c r="C33" s="184"/>
      <c r="D33" s="184"/>
      <c r="E33" s="184"/>
      <c r="F33" s="180" t="s">
        <v>53</v>
      </c>
      <c r="G33" s="180"/>
      <c r="H33" s="180"/>
      <c r="I33" s="180"/>
    </row>
    <row r="34" spans="1:9" ht="16.5" thickTop="1" thickBot="1" x14ac:dyDescent="0.3">
      <c r="A34" s="168"/>
      <c r="B34" s="169"/>
      <c r="C34" s="169"/>
      <c r="D34" s="170"/>
      <c r="E34" s="8"/>
      <c r="F34" s="171"/>
      <c r="G34" s="172"/>
      <c r="H34" s="172"/>
      <c r="I34" s="173"/>
    </row>
    <row r="35" spans="1:9" ht="15.75" thickTop="1" x14ac:dyDescent="0.25">
      <c r="A35" s="8"/>
      <c r="B35" s="8"/>
      <c r="C35" s="8"/>
      <c r="D35" s="8"/>
      <c r="E35" s="8"/>
      <c r="F35" s="174"/>
      <c r="G35" s="175"/>
      <c r="H35" s="175"/>
      <c r="I35" s="176"/>
    </row>
    <row r="36" spans="1:9" ht="15.75" thickBot="1" x14ac:dyDescent="0.3">
      <c r="A36" s="8"/>
      <c r="B36" s="8"/>
      <c r="C36" s="8"/>
      <c r="D36" s="8"/>
      <c r="E36" s="8"/>
      <c r="F36" s="177"/>
      <c r="G36" s="178"/>
      <c r="H36" s="178"/>
      <c r="I36" s="179"/>
    </row>
    <row r="37" spans="1:9" ht="15.75" thickTop="1" x14ac:dyDescent="0.25"/>
  </sheetData>
  <sheetProtection sheet="1" objects="1" scenarios="1"/>
  <mergeCells count="17">
    <mergeCell ref="A12:I12"/>
    <mergeCell ref="A26:I26"/>
    <mergeCell ref="A22:I22"/>
    <mergeCell ref="A31:D31"/>
    <mergeCell ref="E31:I31"/>
    <mergeCell ref="A28:I28"/>
    <mergeCell ref="A24:I24"/>
    <mergeCell ref="A18:I18"/>
    <mergeCell ref="A16:C17"/>
    <mergeCell ref="D16:I17"/>
    <mergeCell ref="A19:C20"/>
    <mergeCell ref="D19:I20"/>
    <mergeCell ref="A34:D34"/>
    <mergeCell ref="F34:I36"/>
    <mergeCell ref="F33:I33"/>
    <mergeCell ref="A14:I14"/>
    <mergeCell ref="A33:E33"/>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6"/>
  <sheetViews>
    <sheetView showGridLines="0" zoomScale="120" zoomScaleNormal="120" workbookViewId="0">
      <selection sqref="A1:C1"/>
    </sheetView>
  </sheetViews>
  <sheetFormatPr baseColWidth="10" defaultColWidth="11.42578125" defaultRowHeight="14.25" x14ac:dyDescent="0.2"/>
  <cols>
    <col min="1" max="1" width="55.42578125" style="8" customWidth="1"/>
    <col min="2" max="2" width="94.5703125" style="8" customWidth="1"/>
    <col min="3" max="3" width="43" style="8" customWidth="1"/>
    <col min="4" max="16384" width="11.42578125" style="8"/>
  </cols>
  <sheetData>
    <row r="1" spans="1:3" ht="17.25" thickBot="1" x14ac:dyDescent="0.25">
      <c r="A1" s="219" t="s">
        <v>82</v>
      </c>
      <c r="B1" s="219"/>
      <c r="C1" s="219"/>
    </row>
    <row r="2" spans="1:3" ht="28.5" customHeight="1" thickTop="1" thickBot="1" x14ac:dyDescent="0.25">
      <c r="A2" s="18"/>
      <c r="B2" s="19" t="s">
        <v>83</v>
      </c>
      <c r="C2" s="20" t="s">
        <v>84</v>
      </c>
    </row>
    <row r="3" spans="1:3" ht="15.75" thickBot="1" x14ac:dyDescent="0.25">
      <c r="A3" s="220" t="s">
        <v>144</v>
      </c>
      <c r="B3" s="221"/>
      <c r="C3" s="222"/>
    </row>
    <row r="4" spans="1:3" ht="15" thickBot="1" x14ac:dyDescent="0.25">
      <c r="A4" s="21" t="s">
        <v>3</v>
      </c>
      <c r="B4" s="22" t="s">
        <v>135</v>
      </c>
      <c r="C4" s="23" t="s">
        <v>103</v>
      </c>
    </row>
    <row r="5" spans="1:3" ht="15" thickBot="1" x14ac:dyDescent="0.25">
      <c r="A5" s="21" t="s">
        <v>68</v>
      </c>
      <c r="B5" s="22" t="s">
        <v>136</v>
      </c>
      <c r="C5" s="24" t="s">
        <v>85</v>
      </c>
    </row>
    <row r="6" spans="1:3" ht="36" customHeight="1" thickBot="1" x14ac:dyDescent="0.25">
      <c r="A6" s="21"/>
      <c r="B6" s="25" t="s">
        <v>212</v>
      </c>
      <c r="C6" s="24"/>
    </row>
    <row r="7" spans="1:3" ht="15" thickBot="1" x14ac:dyDescent="0.25">
      <c r="A7" s="21" t="s">
        <v>69</v>
      </c>
      <c r="B7" s="26" t="s">
        <v>145</v>
      </c>
      <c r="C7" s="27" t="s">
        <v>86</v>
      </c>
    </row>
    <row r="8" spans="1:3" ht="15" thickBot="1" x14ac:dyDescent="0.25">
      <c r="A8" s="21" t="s">
        <v>70</v>
      </c>
      <c r="B8" s="26" t="s">
        <v>87</v>
      </c>
      <c r="C8" s="27" t="s">
        <v>88</v>
      </c>
    </row>
    <row r="9" spans="1:3" ht="15" thickBot="1" x14ac:dyDescent="0.25">
      <c r="A9" s="21" t="s">
        <v>71</v>
      </c>
      <c r="B9" s="22" t="s">
        <v>89</v>
      </c>
      <c r="C9" s="23" t="s">
        <v>90</v>
      </c>
    </row>
    <row r="10" spans="1:3" ht="15" thickBot="1" x14ac:dyDescent="0.25">
      <c r="A10" s="28" t="s">
        <v>74</v>
      </c>
      <c r="B10" s="29" t="s">
        <v>137</v>
      </c>
      <c r="C10" s="30" t="s">
        <v>96</v>
      </c>
    </row>
    <row r="11" spans="1:3" ht="33" customHeight="1" thickBot="1" x14ac:dyDescent="0.25">
      <c r="A11" s="28" t="s">
        <v>75</v>
      </c>
      <c r="B11" s="29" t="s">
        <v>143</v>
      </c>
      <c r="C11" s="30" t="s">
        <v>138</v>
      </c>
    </row>
    <row r="12" spans="1:3" ht="15.75" thickTop="1" thickBot="1" x14ac:dyDescent="0.25">
      <c r="A12" s="223" t="s">
        <v>72</v>
      </c>
      <c r="B12" s="224"/>
      <c r="C12" s="225"/>
    </row>
    <row r="13" spans="1:3" ht="15.75" thickTop="1" thickBot="1" x14ac:dyDescent="0.25">
      <c r="A13" s="28" t="s">
        <v>69</v>
      </c>
      <c r="B13" s="31" t="s">
        <v>131</v>
      </c>
      <c r="C13" s="32" t="s">
        <v>91</v>
      </c>
    </row>
    <row r="14" spans="1:3" ht="15" thickBot="1" x14ac:dyDescent="0.25">
      <c r="A14" s="21" t="s">
        <v>70</v>
      </c>
      <c r="B14" s="26" t="s">
        <v>92</v>
      </c>
      <c r="C14" s="27" t="s">
        <v>93</v>
      </c>
    </row>
    <row r="15" spans="1:3" ht="15" thickBot="1" x14ac:dyDescent="0.25">
      <c r="A15" s="21" t="s">
        <v>71</v>
      </c>
      <c r="B15" s="26" t="s">
        <v>94</v>
      </c>
      <c r="C15" s="27" t="s">
        <v>95</v>
      </c>
    </row>
    <row r="16" spans="1:3" ht="29.25" thickBot="1" x14ac:dyDescent="0.25">
      <c r="A16" s="21" t="s">
        <v>166</v>
      </c>
      <c r="B16" s="22" t="s">
        <v>180</v>
      </c>
      <c r="C16" s="23" t="s">
        <v>181</v>
      </c>
    </row>
    <row r="17" spans="1:3" ht="15" thickBot="1" x14ac:dyDescent="0.25">
      <c r="A17" s="33" t="s">
        <v>74</v>
      </c>
      <c r="B17" s="22" t="s">
        <v>139</v>
      </c>
      <c r="C17" s="27" t="s">
        <v>96</v>
      </c>
    </row>
    <row r="18" spans="1:3" ht="30" thickBot="1" x14ac:dyDescent="0.25">
      <c r="A18" s="33" t="s">
        <v>75</v>
      </c>
      <c r="B18" s="22" t="s">
        <v>140</v>
      </c>
      <c r="C18" s="23" t="s">
        <v>97</v>
      </c>
    </row>
    <row r="19" spans="1:3" ht="15.75" thickTop="1" thickBot="1" x14ac:dyDescent="0.25">
      <c r="A19" s="226" t="s">
        <v>76</v>
      </c>
      <c r="B19" s="227"/>
      <c r="C19" s="228"/>
    </row>
    <row r="20" spans="1:3" ht="15" thickBot="1" x14ac:dyDescent="0.25">
      <c r="A20" s="21" t="s">
        <v>77</v>
      </c>
      <c r="B20" s="26" t="s">
        <v>134</v>
      </c>
      <c r="C20" s="27" t="s">
        <v>86</v>
      </c>
    </row>
    <row r="21" spans="1:3" ht="16.5" customHeight="1" thickBot="1" x14ac:dyDescent="0.25">
      <c r="A21" s="21" t="s">
        <v>78</v>
      </c>
      <c r="B21" s="26" t="s">
        <v>132</v>
      </c>
      <c r="C21" s="34" t="s">
        <v>200</v>
      </c>
    </row>
    <row r="22" spans="1:3" ht="15" thickBot="1" x14ac:dyDescent="0.25">
      <c r="A22" s="35" t="s">
        <v>79</v>
      </c>
      <c r="B22" s="36" t="s">
        <v>98</v>
      </c>
      <c r="C22" s="37" t="s">
        <v>99</v>
      </c>
    </row>
    <row r="23" spans="1:3" ht="15.75" thickTop="1" thickBot="1" x14ac:dyDescent="0.25">
      <c r="A23" s="226" t="s">
        <v>80</v>
      </c>
      <c r="B23" s="227"/>
      <c r="C23" s="228"/>
    </row>
    <row r="24" spans="1:3" ht="331.5" x14ac:dyDescent="0.2">
      <c r="A24" s="38" t="s">
        <v>100</v>
      </c>
      <c r="B24" s="93" t="s">
        <v>211</v>
      </c>
      <c r="C24" s="39">
        <v>14</v>
      </c>
    </row>
    <row r="25" spans="1:3" ht="58.5" customHeight="1" thickBot="1" x14ac:dyDescent="0.25">
      <c r="A25" s="28"/>
      <c r="B25" s="40" t="s">
        <v>129</v>
      </c>
      <c r="C25" s="41"/>
    </row>
    <row r="26" spans="1:3" ht="29.25" thickBot="1" x14ac:dyDescent="0.25">
      <c r="A26" s="35" t="s">
        <v>207</v>
      </c>
      <c r="B26" s="42" t="s">
        <v>133</v>
      </c>
      <c r="C26" s="37">
        <v>124589</v>
      </c>
    </row>
    <row r="27" spans="1:3" ht="57" customHeight="1" thickTop="1" thickBot="1" x14ac:dyDescent="0.25">
      <c r="A27" s="21" t="s">
        <v>204</v>
      </c>
      <c r="B27" s="22" t="s">
        <v>209</v>
      </c>
      <c r="C27" s="43">
        <v>57789.21</v>
      </c>
    </row>
    <row r="28" spans="1:3" ht="57" customHeight="1" thickBot="1" x14ac:dyDescent="0.25">
      <c r="A28" s="44" t="s">
        <v>208</v>
      </c>
      <c r="B28" s="44" t="s">
        <v>210</v>
      </c>
      <c r="C28" s="45">
        <v>4.8680000000000001E-2</v>
      </c>
    </row>
    <row r="29" spans="1:3" s="46" customFormat="1" ht="27.6" customHeight="1" thickTop="1" thickBot="1" x14ac:dyDescent="0.25">
      <c r="A29" s="229" t="s">
        <v>202</v>
      </c>
      <c r="B29" s="229"/>
      <c r="C29" s="229"/>
    </row>
    <row r="30" spans="1:3" s="46" customFormat="1" ht="27.6" customHeight="1" thickTop="1" thickBot="1" x14ac:dyDescent="0.25">
      <c r="A30" s="47" t="s">
        <v>151</v>
      </c>
      <c r="B30" s="48"/>
      <c r="C30" s="52" t="s">
        <v>159</v>
      </c>
    </row>
    <row r="31" spans="1:3" s="46" customFormat="1" ht="30" thickTop="1" thickBot="1" x14ac:dyDescent="0.25">
      <c r="A31" s="49" t="s">
        <v>152</v>
      </c>
      <c r="B31" s="50"/>
      <c r="C31" s="52" t="s">
        <v>160</v>
      </c>
    </row>
    <row r="32" spans="1:3" s="46" customFormat="1" ht="27.6" customHeight="1" thickTop="1" thickBot="1" x14ac:dyDescent="0.25">
      <c r="A32" s="230" t="s">
        <v>225</v>
      </c>
      <c r="B32" s="231"/>
      <c r="C32" s="232"/>
    </row>
    <row r="33" spans="1:3" s="46" customFormat="1" ht="57.95" customHeight="1" thickTop="1" thickBot="1" x14ac:dyDescent="0.25">
      <c r="A33" s="89" t="s">
        <v>153</v>
      </c>
      <c r="B33" s="112" t="s">
        <v>232</v>
      </c>
      <c r="C33" s="51">
        <v>45383</v>
      </c>
    </row>
    <row r="34" spans="1:3" s="11" customFormat="1" ht="57.95" customHeight="1" thickTop="1" thickBot="1" x14ac:dyDescent="0.3">
      <c r="A34" s="89" t="s">
        <v>62</v>
      </c>
      <c r="B34" s="91" t="s">
        <v>188</v>
      </c>
      <c r="C34" s="52">
        <v>5</v>
      </c>
    </row>
    <row r="35" spans="1:3" s="11" customFormat="1" ht="57.95" customHeight="1" thickTop="1" thickBot="1" x14ac:dyDescent="0.3">
      <c r="A35" s="89" t="s">
        <v>154</v>
      </c>
      <c r="B35" s="90" t="s">
        <v>189</v>
      </c>
      <c r="C35" s="54">
        <v>1165.69</v>
      </c>
    </row>
    <row r="36" spans="1:3" s="11" customFormat="1" ht="57.95" customHeight="1" thickTop="1" thickBot="1" x14ac:dyDescent="0.3">
      <c r="A36" s="89" t="s">
        <v>155</v>
      </c>
      <c r="B36" s="90" t="s">
        <v>192</v>
      </c>
      <c r="C36" s="53">
        <v>1457.11</v>
      </c>
    </row>
    <row r="37" spans="1:3" s="46" customFormat="1" ht="27" customHeight="1" thickTop="1" thickBot="1" x14ac:dyDescent="0.25">
      <c r="A37" s="233" t="s">
        <v>226</v>
      </c>
      <c r="B37" s="231"/>
      <c r="C37" s="232"/>
    </row>
    <row r="38" spans="1:3" s="46" customFormat="1" ht="57.95" customHeight="1" thickTop="1" thickBot="1" x14ac:dyDescent="0.25">
      <c r="A38" s="89" t="s">
        <v>156</v>
      </c>
      <c r="B38" s="112" t="s">
        <v>232</v>
      </c>
      <c r="C38" s="51">
        <v>45017</v>
      </c>
    </row>
    <row r="39" spans="1:3" s="46" customFormat="1" ht="57.95" customHeight="1" thickTop="1" thickBot="1" x14ac:dyDescent="0.25">
      <c r="A39" s="89" t="s">
        <v>62</v>
      </c>
      <c r="B39" s="91" t="s">
        <v>190</v>
      </c>
      <c r="C39" s="52">
        <v>5</v>
      </c>
    </row>
    <row r="40" spans="1:3" s="46" customFormat="1" ht="16.5" thickTop="1" thickBot="1" x14ac:dyDescent="0.25">
      <c r="A40" s="89"/>
      <c r="B40" s="92" t="s">
        <v>163</v>
      </c>
      <c r="C40" s="52"/>
    </row>
    <row r="41" spans="1:3" s="46" customFormat="1" ht="57.95" customHeight="1" thickTop="1" thickBot="1" x14ac:dyDescent="0.25">
      <c r="A41" s="89" t="s">
        <v>154</v>
      </c>
      <c r="B41" s="91" t="s">
        <v>191</v>
      </c>
      <c r="C41" s="54">
        <v>1165.69</v>
      </c>
    </row>
    <row r="42" spans="1:3" s="46" customFormat="1" ht="57.95" customHeight="1" thickTop="1" thickBot="1" x14ac:dyDescent="0.25">
      <c r="A42" s="89" t="s">
        <v>155</v>
      </c>
      <c r="B42" s="91" t="s">
        <v>193</v>
      </c>
      <c r="C42" s="54">
        <v>1457.11</v>
      </c>
    </row>
    <row r="43" spans="1:3" s="46" customFormat="1" ht="16.5" thickTop="1" thickBot="1" x14ac:dyDescent="0.25">
      <c r="A43" s="89"/>
      <c r="B43" s="92" t="s">
        <v>164</v>
      </c>
      <c r="C43" s="54"/>
    </row>
    <row r="44" spans="1:3" s="46" customFormat="1" ht="57.95" customHeight="1" thickTop="1" thickBot="1" x14ac:dyDescent="0.25">
      <c r="A44" s="89" t="s">
        <v>154</v>
      </c>
      <c r="B44" s="91" t="s">
        <v>194</v>
      </c>
      <c r="C44" s="54">
        <v>1232.07</v>
      </c>
    </row>
    <row r="45" spans="1:3" s="46" customFormat="1" ht="57.95" customHeight="1" thickTop="1" thickBot="1" x14ac:dyDescent="0.25">
      <c r="A45" s="89" t="s">
        <v>155</v>
      </c>
      <c r="B45" s="91" t="s">
        <v>195</v>
      </c>
      <c r="C45" s="54">
        <v>1540.09</v>
      </c>
    </row>
    <row r="46" spans="1:3" s="46" customFormat="1" ht="57.95" customHeight="1" thickTop="1" thickBot="1" x14ac:dyDescent="0.25">
      <c r="A46" s="91" t="s">
        <v>157</v>
      </c>
      <c r="B46" s="91" t="s">
        <v>196</v>
      </c>
      <c r="C46" s="53">
        <v>3500</v>
      </c>
    </row>
    <row r="47" spans="1:3" s="46" customFormat="1" ht="26.1" customHeight="1" thickTop="1" thickBot="1" x14ac:dyDescent="0.25">
      <c r="A47" s="233" t="s">
        <v>227</v>
      </c>
      <c r="B47" s="234"/>
      <c r="C47" s="235"/>
    </row>
    <row r="48" spans="1:3" s="46" customFormat="1" ht="57.95" customHeight="1" thickTop="1" thickBot="1" x14ac:dyDescent="0.25">
      <c r="A48" s="47" t="s">
        <v>158</v>
      </c>
      <c r="B48" s="112" t="s">
        <v>232</v>
      </c>
      <c r="C48" s="51">
        <v>44652</v>
      </c>
    </row>
    <row r="49" spans="1:3" s="46" customFormat="1" ht="57.95" customHeight="1" thickTop="1" thickBot="1" x14ac:dyDescent="0.25">
      <c r="A49" s="89" t="s">
        <v>62</v>
      </c>
      <c r="B49" s="91" t="s">
        <v>197</v>
      </c>
      <c r="C49" s="52">
        <v>5</v>
      </c>
    </row>
    <row r="50" spans="1:3" s="46" customFormat="1" ht="16.5" thickTop="1" thickBot="1" x14ac:dyDescent="0.25">
      <c r="A50" s="89"/>
      <c r="B50" s="92" t="s">
        <v>164</v>
      </c>
      <c r="C50" s="52"/>
    </row>
    <row r="51" spans="1:3" s="46" customFormat="1" ht="57.95" customHeight="1" thickTop="1" thickBot="1" x14ac:dyDescent="0.25">
      <c r="A51" s="89" t="s">
        <v>154</v>
      </c>
      <c r="B51" s="91" t="s">
        <v>194</v>
      </c>
      <c r="C51" s="54">
        <v>1232.07</v>
      </c>
    </row>
    <row r="52" spans="1:3" s="46" customFormat="1" ht="57.95" customHeight="1" thickTop="1" thickBot="1" x14ac:dyDescent="0.25">
      <c r="A52" s="89" t="s">
        <v>155</v>
      </c>
      <c r="B52" s="91" t="s">
        <v>195</v>
      </c>
      <c r="C52" s="54">
        <v>1540.09</v>
      </c>
    </row>
    <row r="53" spans="1:3" s="46" customFormat="1" ht="16.5" thickTop="1" thickBot="1" x14ac:dyDescent="0.25">
      <c r="A53" s="89"/>
      <c r="B53" s="92" t="s">
        <v>165</v>
      </c>
      <c r="C53" s="54"/>
    </row>
    <row r="54" spans="1:3" s="46" customFormat="1" ht="57.95" customHeight="1" thickTop="1" thickBot="1" x14ac:dyDescent="0.25">
      <c r="A54" s="89" t="s">
        <v>154</v>
      </c>
      <c r="B54" s="91" t="s">
        <v>198</v>
      </c>
      <c r="C54" s="54">
        <v>1328.383</v>
      </c>
    </row>
    <row r="55" spans="1:3" s="46" customFormat="1" ht="57.95" customHeight="1" thickTop="1" thickBot="1" x14ac:dyDescent="0.25">
      <c r="A55" s="89" t="s">
        <v>155</v>
      </c>
      <c r="B55" s="91" t="s">
        <v>199</v>
      </c>
      <c r="C55" s="54">
        <v>1660.48</v>
      </c>
    </row>
    <row r="56" spans="1:3" s="46" customFormat="1" ht="57.95" customHeight="1" thickTop="1" thickBot="1" x14ac:dyDescent="0.25">
      <c r="A56" s="91" t="s">
        <v>157</v>
      </c>
      <c r="B56" s="91" t="s">
        <v>196</v>
      </c>
      <c r="C56" s="53">
        <v>3500</v>
      </c>
    </row>
    <row r="57" spans="1:3" s="46" customFormat="1" ht="27" customHeight="1" thickTop="1" thickBot="1" x14ac:dyDescent="0.25">
      <c r="A57" s="233" t="s">
        <v>228</v>
      </c>
      <c r="B57" s="234"/>
      <c r="C57" s="235"/>
    </row>
    <row r="58" spans="1:3" ht="57.95" customHeight="1" thickTop="1" thickBot="1" x14ac:dyDescent="0.25">
      <c r="A58" s="47" t="s">
        <v>158</v>
      </c>
      <c r="B58" s="112" t="s">
        <v>232</v>
      </c>
      <c r="C58" s="51">
        <v>44287</v>
      </c>
    </row>
    <row r="59" spans="1:3" ht="57.95" customHeight="1" thickTop="1" thickBot="1" x14ac:dyDescent="0.25">
      <c r="A59" s="89" t="s">
        <v>62</v>
      </c>
      <c r="B59" s="91" t="s">
        <v>197</v>
      </c>
      <c r="C59" s="52">
        <v>5</v>
      </c>
    </row>
    <row r="60" spans="1:3" ht="16.5" thickTop="1" thickBot="1" x14ac:dyDescent="0.25">
      <c r="A60" s="89"/>
      <c r="B60" s="92" t="s">
        <v>165</v>
      </c>
      <c r="C60" s="54"/>
    </row>
    <row r="61" spans="1:3" ht="57.95" customHeight="1" thickTop="1" thickBot="1" x14ac:dyDescent="0.25">
      <c r="A61" s="89" t="s">
        <v>154</v>
      </c>
      <c r="B61" s="91" t="s">
        <v>198</v>
      </c>
      <c r="C61" s="54">
        <v>1328.383</v>
      </c>
    </row>
    <row r="62" spans="1:3" ht="57.95" customHeight="1" thickTop="1" thickBot="1" x14ac:dyDescent="0.25">
      <c r="A62" s="89" t="s">
        <v>155</v>
      </c>
      <c r="B62" s="91" t="s">
        <v>199</v>
      </c>
      <c r="C62" s="54">
        <v>1660.48</v>
      </c>
    </row>
    <row r="63" spans="1:3" ht="57.95" customHeight="1" thickTop="1" thickBot="1" x14ac:dyDescent="0.25">
      <c r="A63" s="91" t="s">
        <v>157</v>
      </c>
      <c r="B63" s="91" t="s">
        <v>196</v>
      </c>
      <c r="C63" s="53">
        <v>3500</v>
      </c>
    </row>
    <row r="64" spans="1:3" ht="27.6" customHeight="1" thickTop="1" thickBot="1" x14ac:dyDescent="0.25">
      <c r="A64" s="213" t="s">
        <v>101</v>
      </c>
      <c r="B64" s="214"/>
      <c r="C64" s="215"/>
    </row>
    <row r="65" spans="1:3" ht="162.6" customHeight="1" thickTop="1" thickBot="1" x14ac:dyDescent="0.25">
      <c r="A65" s="216" t="s">
        <v>175</v>
      </c>
      <c r="B65" s="217"/>
      <c r="C65" s="218"/>
    </row>
    <row r="66" spans="1:3" ht="15" thickTop="1" x14ac:dyDescent="0.2"/>
  </sheetData>
  <sheetProtection sheet="1" objects="1" scenarios="1"/>
  <mergeCells count="12">
    <mergeCell ref="A64:C64"/>
    <mergeCell ref="A65:C65"/>
    <mergeCell ref="A1:C1"/>
    <mergeCell ref="A3:C3"/>
    <mergeCell ref="A12:C12"/>
    <mergeCell ref="A19:C19"/>
    <mergeCell ref="A23:C23"/>
    <mergeCell ref="A29:C29"/>
    <mergeCell ref="A32:C32"/>
    <mergeCell ref="A37:C37"/>
    <mergeCell ref="A47:C47"/>
    <mergeCell ref="A57:C57"/>
  </mergeCells>
  <pageMargins left="0.7" right="0.7" top="0.78740157499999996" bottom="0.78740157499999996" header="0.3" footer="0.3"/>
  <pageSetup paperSize="9" scale="67" fitToHeight="0" orientation="landscape" r:id="rId1"/>
  <rowBreaks count="2" manualBreakCount="2">
    <brk id="23" max="2" man="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F28"/>
  <sheetViews>
    <sheetView showGridLines="0" zoomScale="140" zoomScaleNormal="140" workbookViewId="0"/>
  </sheetViews>
  <sheetFormatPr baseColWidth="10" defaultColWidth="10.85546875" defaultRowHeight="15" x14ac:dyDescent="0.25"/>
  <cols>
    <col min="1" max="1" width="62.28515625" style="10" customWidth="1"/>
    <col min="2" max="2" width="24.140625" style="10" bestFit="1" customWidth="1"/>
    <col min="3" max="3" width="18.42578125" style="10" bestFit="1" customWidth="1"/>
    <col min="4" max="16384" width="10.85546875" style="10"/>
  </cols>
  <sheetData>
    <row r="1" spans="1:6" ht="18.75" x14ac:dyDescent="0.3">
      <c r="A1" s="98" t="s">
        <v>104</v>
      </c>
    </row>
    <row r="2" spans="1:6" ht="51" customHeight="1" x14ac:dyDescent="0.25">
      <c r="A2" s="236" t="s">
        <v>105</v>
      </c>
      <c r="B2" s="236"/>
      <c r="C2" s="236"/>
      <c r="D2" s="99"/>
      <c r="E2" s="99"/>
      <c r="F2" s="99"/>
    </row>
    <row r="3" spans="1:6" ht="9.9499999999999993" customHeight="1" x14ac:dyDescent="0.25">
      <c r="A3" s="110"/>
      <c r="B3" s="110"/>
      <c r="C3" s="110"/>
      <c r="D3" s="110"/>
      <c r="E3" s="110"/>
      <c r="F3" s="110"/>
    </row>
    <row r="4" spans="1:6" ht="54" customHeight="1" x14ac:dyDescent="0.25">
      <c r="A4" s="237" t="s">
        <v>229</v>
      </c>
      <c r="B4" s="237"/>
      <c r="C4" s="237"/>
      <c r="D4" s="100"/>
      <c r="E4" s="100"/>
      <c r="F4" s="100"/>
    </row>
    <row r="6" spans="1:6" x14ac:dyDescent="0.25">
      <c r="A6" s="101" t="s">
        <v>106</v>
      </c>
    </row>
    <row r="7" spans="1:6" ht="15.75" thickBot="1" x14ac:dyDescent="0.3"/>
    <row r="8" spans="1:6" ht="15.75" thickBot="1" x14ac:dyDescent="0.3">
      <c r="A8" s="102" t="s">
        <v>107</v>
      </c>
      <c r="B8" s="102" t="s">
        <v>108</v>
      </c>
    </row>
    <row r="9" spans="1:6" ht="15.75" thickBot="1" x14ac:dyDescent="0.3">
      <c r="A9" s="103" t="s">
        <v>109</v>
      </c>
      <c r="B9" s="103">
        <v>11.8</v>
      </c>
    </row>
    <row r="10" spans="1:6" ht="15.75" thickBot="1" x14ac:dyDescent="0.3">
      <c r="A10" s="103" t="s">
        <v>110</v>
      </c>
      <c r="B10" s="103">
        <v>-1.8</v>
      </c>
    </row>
    <row r="11" spans="1:6" ht="15.75" thickBot="1" x14ac:dyDescent="0.3">
      <c r="A11" s="103" t="s">
        <v>111</v>
      </c>
      <c r="B11" s="103">
        <v>10</v>
      </c>
    </row>
    <row r="12" spans="1:6" ht="15.75" thickBot="1" x14ac:dyDescent="0.3">
      <c r="A12" s="103" t="s">
        <v>112</v>
      </c>
      <c r="B12" s="103">
        <v>3.34</v>
      </c>
    </row>
    <row r="13" spans="1:6" ht="15.75" thickBot="1" x14ac:dyDescent="0.3">
      <c r="A13" s="103" t="s">
        <v>113</v>
      </c>
      <c r="B13" s="103">
        <v>13.34</v>
      </c>
    </row>
    <row r="15" spans="1:6" ht="46.5" customHeight="1" x14ac:dyDescent="0.25">
      <c r="A15" s="238" t="s">
        <v>114</v>
      </c>
      <c r="B15" s="238"/>
      <c r="C15" s="238"/>
      <c r="D15" s="100"/>
      <c r="E15" s="100"/>
      <c r="F15" s="100"/>
    </row>
    <row r="16" spans="1:6" ht="9.9499999999999993" customHeight="1" x14ac:dyDescent="0.25">
      <c r="A16" s="111"/>
      <c r="B16" s="111"/>
      <c r="C16" s="111"/>
      <c r="D16" s="111"/>
      <c r="E16" s="111"/>
      <c r="F16" s="111"/>
    </row>
    <row r="17" spans="1:4" x14ac:dyDescent="0.25">
      <c r="A17" s="101" t="s">
        <v>115</v>
      </c>
    </row>
    <row r="18" spans="1:4" ht="15.75" thickBot="1" x14ac:dyDescent="0.3"/>
    <row r="19" spans="1:4" ht="15.75" thickBot="1" x14ac:dyDescent="0.3">
      <c r="A19" s="103"/>
      <c r="B19" s="104"/>
      <c r="C19" s="104" t="s">
        <v>116</v>
      </c>
    </row>
    <row r="20" spans="1:4" ht="15.75" thickBot="1" x14ac:dyDescent="0.3">
      <c r="A20" s="103" t="s">
        <v>117</v>
      </c>
      <c r="B20" s="105">
        <v>550000</v>
      </c>
      <c r="C20" s="106">
        <v>0.47410000000000002</v>
      </c>
      <c r="D20" s="107"/>
    </row>
    <row r="21" spans="1:4" ht="15.75" thickBot="1" x14ac:dyDescent="0.3">
      <c r="A21" s="103" t="s">
        <v>130</v>
      </c>
      <c r="B21" s="105">
        <v>610000</v>
      </c>
      <c r="C21" s="106">
        <v>0.52590000000000003</v>
      </c>
      <c r="D21" s="107"/>
    </row>
    <row r="22" spans="1:4" ht="15.75" thickBot="1" x14ac:dyDescent="0.3">
      <c r="A22" s="103" t="s">
        <v>118</v>
      </c>
      <c r="B22" s="105">
        <v>1160000</v>
      </c>
      <c r="C22" s="106">
        <v>1</v>
      </c>
      <c r="D22" s="107"/>
    </row>
    <row r="23" spans="1:4" ht="15.75" thickBot="1" x14ac:dyDescent="0.3">
      <c r="A23" s="103"/>
      <c r="B23" s="104"/>
      <c r="C23" s="103"/>
    </row>
    <row r="24" spans="1:4" ht="15.75" thickBot="1" x14ac:dyDescent="0.3">
      <c r="A24" s="103" t="s">
        <v>230</v>
      </c>
      <c r="B24" s="104" t="s">
        <v>119</v>
      </c>
      <c r="C24" s="103"/>
    </row>
    <row r="25" spans="1:4" ht="15.75" thickBot="1" x14ac:dyDescent="0.3">
      <c r="A25" s="103"/>
      <c r="B25" s="104" t="s">
        <v>120</v>
      </c>
      <c r="C25" s="103"/>
    </row>
    <row r="26" spans="1:4" ht="15.75" thickBot="1" x14ac:dyDescent="0.3">
      <c r="A26" s="103" t="s">
        <v>121</v>
      </c>
      <c r="B26" s="106">
        <v>0.52590000000000003</v>
      </c>
      <c r="C26" s="103"/>
    </row>
    <row r="27" spans="1:4" ht="15.75" thickBot="1" x14ac:dyDescent="0.3">
      <c r="A27" s="103"/>
      <c r="B27" s="104" t="s">
        <v>122</v>
      </c>
      <c r="C27" s="103"/>
    </row>
    <row r="28" spans="1:4" ht="60.75" thickBot="1" x14ac:dyDescent="0.3">
      <c r="A28" s="108" t="s">
        <v>231</v>
      </c>
      <c r="B28" s="109" t="s">
        <v>123</v>
      </c>
      <c r="C28" s="103"/>
    </row>
  </sheetData>
  <sheetProtection sheet="1" objects="1" scenarios="1"/>
  <mergeCells count="3">
    <mergeCell ref="A2:C2"/>
    <mergeCell ref="A4:C4"/>
    <mergeCell ref="A15:C15"/>
  </mergeCells>
  <pageMargins left="0.7" right="0.7" top="0.78740157499999996" bottom="0.78740157499999996"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topLeftCell="A2" workbookViewId="0">
      <selection activeCell="A12" sqref="A12:A31"/>
    </sheetView>
  </sheetViews>
  <sheetFormatPr baseColWidth="10" defaultColWidth="11.42578125" defaultRowHeight="12" x14ac:dyDescent="0.2"/>
  <cols>
    <col min="1" max="1" width="43.140625" style="3" bestFit="1" customWidth="1"/>
    <col min="2" max="16384" width="11.42578125" style="3"/>
  </cols>
  <sheetData>
    <row r="1" spans="1:1" x14ac:dyDescent="0.2">
      <c r="A1" s="1" t="s">
        <v>43</v>
      </c>
    </row>
    <row r="2" spans="1:1" x14ac:dyDescent="0.2">
      <c r="A2" s="2" t="s">
        <v>44</v>
      </c>
    </row>
    <row r="3" spans="1:1" x14ac:dyDescent="0.2">
      <c r="A3" s="2" t="s">
        <v>45</v>
      </c>
    </row>
    <row r="4" spans="1:1" x14ac:dyDescent="0.2">
      <c r="A4" s="2" t="s">
        <v>46</v>
      </c>
    </row>
    <row r="6" spans="1:1" x14ac:dyDescent="0.2">
      <c r="A6" s="1" t="s">
        <v>10</v>
      </c>
    </row>
    <row r="7" spans="1:1" x14ac:dyDescent="0.2">
      <c r="A7" s="2" t="s">
        <v>11</v>
      </c>
    </row>
    <row r="8" spans="1:1" x14ac:dyDescent="0.2">
      <c r="A8" s="2" t="s">
        <v>12</v>
      </c>
    </row>
    <row r="9" spans="1:1" x14ac:dyDescent="0.2">
      <c r="A9" s="2" t="s">
        <v>13</v>
      </c>
    </row>
    <row r="10" spans="1:1" x14ac:dyDescent="0.2">
      <c r="A10" s="2" t="s">
        <v>14</v>
      </c>
    </row>
    <row r="12" spans="1:1" x14ac:dyDescent="0.2">
      <c r="A12" s="4" t="s">
        <v>15</v>
      </c>
    </row>
    <row r="13" spans="1:1" x14ac:dyDescent="0.2">
      <c r="A13" s="2" t="s">
        <v>16</v>
      </c>
    </row>
    <row r="14" spans="1:1" x14ac:dyDescent="0.2">
      <c r="A14" s="2" t="s">
        <v>17</v>
      </c>
    </row>
    <row r="15" spans="1:1" x14ac:dyDescent="0.2">
      <c r="A15" s="2" t="s">
        <v>7</v>
      </c>
    </row>
    <row r="16" spans="1:1" x14ac:dyDescent="0.2">
      <c r="A16" s="2" t="s">
        <v>18</v>
      </c>
    </row>
    <row r="17" spans="1:1" x14ac:dyDescent="0.2">
      <c r="A17" s="2" t="s">
        <v>9</v>
      </c>
    </row>
    <row r="18" spans="1:1" x14ac:dyDescent="0.2">
      <c r="A18" s="2" t="s">
        <v>8</v>
      </c>
    </row>
    <row r="19" spans="1:1" x14ac:dyDescent="0.2">
      <c r="A19" s="2" t="s">
        <v>19</v>
      </c>
    </row>
    <row r="20" spans="1:1" x14ac:dyDescent="0.2">
      <c r="A20" s="2" t="s">
        <v>20</v>
      </c>
    </row>
    <row r="21" spans="1:1" x14ac:dyDescent="0.2">
      <c r="A21" s="2" t="s">
        <v>21</v>
      </c>
    </row>
    <row r="22" spans="1:1" x14ac:dyDescent="0.2">
      <c r="A22" s="2" t="s">
        <v>22</v>
      </c>
    </row>
    <row r="23" spans="1:1" x14ac:dyDescent="0.2">
      <c r="A23" s="2" t="s">
        <v>23</v>
      </c>
    </row>
    <row r="24" spans="1:1" x14ac:dyDescent="0.2">
      <c r="A24" s="2" t="s">
        <v>24</v>
      </c>
    </row>
    <row r="25" spans="1:1" x14ac:dyDescent="0.2">
      <c r="A25" s="2" t="s">
        <v>25</v>
      </c>
    </row>
    <row r="26" spans="1:1" x14ac:dyDescent="0.2">
      <c r="A26" s="2" t="s">
        <v>26</v>
      </c>
    </row>
    <row r="27" spans="1:1" x14ac:dyDescent="0.2">
      <c r="A27" s="2" t="s">
        <v>27</v>
      </c>
    </row>
    <row r="28" spans="1:1" x14ac:dyDescent="0.2">
      <c r="A28" s="2" t="s">
        <v>28</v>
      </c>
    </row>
    <row r="29" spans="1:1" x14ac:dyDescent="0.2">
      <c r="A29" s="2" t="s">
        <v>29</v>
      </c>
    </row>
    <row r="30" spans="1:1" x14ac:dyDescent="0.2">
      <c r="A30" s="2" t="s">
        <v>30</v>
      </c>
    </row>
    <row r="31" spans="1:1" x14ac:dyDescent="0.2">
      <c r="A31" s="2" t="s">
        <v>31</v>
      </c>
    </row>
    <row r="33" spans="1:1" x14ac:dyDescent="0.2">
      <c r="A33" s="4" t="s">
        <v>4</v>
      </c>
    </row>
    <row r="34" spans="1:1" x14ac:dyDescent="0.2">
      <c r="A34" s="2" t="s">
        <v>32</v>
      </c>
    </row>
    <row r="35" spans="1:1" x14ac:dyDescent="0.2">
      <c r="A35" s="2" t="s">
        <v>5</v>
      </c>
    </row>
    <row r="36" spans="1:1" x14ac:dyDescent="0.2">
      <c r="A36" s="2" t="s">
        <v>6</v>
      </c>
    </row>
    <row r="38" spans="1:1" x14ac:dyDescent="0.2">
      <c r="A38" s="4" t="s">
        <v>33</v>
      </c>
    </row>
    <row r="39" spans="1:1" x14ac:dyDescent="0.2">
      <c r="A39" s="3" t="s">
        <v>34</v>
      </c>
    </row>
    <row r="40" spans="1:1" x14ac:dyDescent="0.2">
      <c r="A40" s="3" t="s">
        <v>35</v>
      </c>
    </row>
    <row r="41" spans="1:1" x14ac:dyDescent="0.2">
      <c r="A41" s="6" t="s">
        <v>36</v>
      </c>
    </row>
    <row r="42" spans="1:1" x14ac:dyDescent="0.2">
      <c r="A42" s="6"/>
    </row>
    <row r="43" spans="1:1" x14ac:dyDescent="0.2">
      <c r="A43" s="5" t="s">
        <v>37</v>
      </c>
    </row>
    <row r="44" spans="1:1" x14ac:dyDescent="0.2">
      <c r="A44" s="5" t="s">
        <v>38</v>
      </c>
    </row>
    <row r="45" spans="1:1" x14ac:dyDescent="0.2">
      <c r="A45" s="5"/>
    </row>
    <row r="46" spans="1:1" x14ac:dyDescent="0.2">
      <c r="A46" s="6" t="s">
        <v>39</v>
      </c>
    </row>
    <row r="47" spans="1:1" x14ac:dyDescent="0.2">
      <c r="A47" s="6"/>
    </row>
    <row r="48" spans="1:1" x14ac:dyDescent="0.2">
      <c r="A48" s="5" t="s">
        <v>40</v>
      </c>
    </row>
    <row r="49" spans="1:1" x14ac:dyDescent="0.2">
      <c r="A49" s="5" t="s">
        <v>41</v>
      </c>
    </row>
    <row r="50" spans="1:1" x14ac:dyDescent="0.2">
      <c r="A50" s="5" t="s">
        <v>42</v>
      </c>
    </row>
    <row r="51" spans="1:1" x14ac:dyDescent="0.2">
      <c r="A51" s="5"/>
    </row>
    <row r="52" spans="1:1" x14ac:dyDescent="0.2">
      <c r="A52" s="6" t="s">
        <v>48</v>
      </c>
    </row>
    <row r="53" spans="1:1" x14ac:dyDescent="0.2">
      <c r="A53" s="6"/>
    </row>
    <row r="54" spans="1:1" x14ac:dyDescent="0.2">
      <c r="A54" s="5" t="s">
        <v>49</v>
      </c>
    </row>
    <row r="55" spans="1:1" x14ac:dyDescent="0.2">
      <c r="A55" s="5" t="s">
        <v>51</v>
      </c>
    </row>
    <row r="56" spans="1:1" x14ac:dyDescent="0.2">
      <c r="A56" s="5" t="s">
        <v>52</v>
      </c>
    </row>
    <row r="57" spans="1:1" x14ac:dyDescent="0.2">
      <c r="A57" s="5" t="s">
        <v>50</v>
      </c>
    </row>
    <row r="58" spans="1:1" x14ac:dyDescent="0.2">
      <c r="A58" s="5"/>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(1) Stammdaten</vt:lpstr>
      <vt:lpstr>(2) Angaben Auszubildende</vt:lpstr>
      <vt:lpstr>(3) Einverständniserklärung</vt:lpstr>
      <vt:lpstr>(4) Ausfüllhinweise</vt:lpstr>
      <vt:lpstr>(5) Merkblatt</vt:lpstr>
      <vt:lpstr>Drop Down</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2023-04-27T09:38:48Z</cp:lastPrinted>
  <dcterms:created xsi:type="dcterms:W3CDTF">2019-07-05T04:10:45Z</dcterms:created>
  <dcterms:modified xsi:type="dcterms:W3CDTF">2023-04-27T09:38:52Z</dcterms:modified>
</cp:coreProperties>
</file>