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updateLinks="never" codeName="DieseArbeitsmappe" defaultThemeVersion="124226"/>
  <mc:AlternateContent xmlns:mc="http://schemas.openxmlformats.org/markup-compatibility/2006">
    <mc:Choice Requires="x15">
      <x15ac:absPath xmlns:x15ac="http://schemas.microsoft.com/office/spreadsheetml/2010/11/ac" url="C:\Users\VPN\Desktop\"/>
    </mc:Choice>
  </mc:AlternateContent>
  <xr:revisionPtr revIDLastSave="0" documentId="13_ncr:1_{0045BB61-80CA-474D-BFE7-967A9EFBBB76}" xr6:coauthVersionLast="36" xr6:coauthVersionMax="36" xr10:uidLastSave="{00000000-0000-0000-0000-000000000000}"/>
  <bookViews>
    <workbookView xWindow="0" yWindow="0" windowWidth="25200" windowHeight="11780" xr2:uid="{00000000-000D-0000-FFFF-FFFF00000000}"/>
  </bookViews>
  <sheets>
    <sheet name="(1) Stammdaten" sheetId="9" r:id="rId1"/>
    <sheet name="(2) Angaben Auszubildende" sheetId="13" r:id="rId2"/>
    <sheet name="(3) Einverständniserklärung" sheetId="8" r:id="rId3"/>
    <sheet name="(4) Ausfüllhinweise" sheetId="11" r:id="rId4"/>
    <sheet name="(5) Merkblatt" sheetId="10" r:id="rId5"/>
    <sheet name="Drop Down" sheetId="4" state="hidden" r:id="rId6"/>
  </sheets>
  <definedNames>
    <definedName name="_xlnm.Print_Area" localSheetId="2">'(3) Einverständniserklärung'!$A$1:$I$36</definedName>
  </definedNames>
  <calcPr calcId="191029"/>
</workbook>
</file>

<file path=xl/calcChain.xml><?xml version="1.0" encoding="utf-8"?>
<calcChain xmlns="http://schemas.openxmlformats.org/spreadsheetml/2006/main">
  <c r="B39" i="13" l="1"/>
  <c r="B40" i="13"/>
  <c r="B41" i="13"/>
  <c r="B42" i="13"/>
  <c r="B43" i="13"/>
  <c r="H40" i="13" l="1"/>
  <c r="G39" i="13"/>
  <c r="G40" i="13"/>
  <c r="G41" i="13"/>
  <c r="H41" i="13" s="1"/>
  <c r="G42" i="13"/>
  <c r="H42" i="13" s="1"/>
  <c r="G43" i="13"/>
  <c r="G38" i="13"/>
  <c r="B38" i="13" l="1"/>
  <c r="H38" i="13" s="1"/>
  <c r="I38" i="13" s="1"/>
  <c r="H43" i="13"/>
  <c r="H39" i="13"/>
  <c r="I43" i="13" l="1"/>
  <c r="I42" i="13"/>
  <c r="I41" i="13"/>
  <c r="I40" i="13"/>
  <c r="I39" i="13"/>
  <c r="C3" i="13"/>
  <c r="C1" i="13" l="1"/>
  <c r="C2" i="13"/>
  <c r="K29" i="13" l="1"/>
  <c r="K30" i="13"/>
  <c r="K31" i="13"/>
  <c r="K32" i="13"/>
  <c r="K33" i="13"/>
  <c r="K28" i="13"/>
  <c r="J29" i="13"/>
  <c r="J30" i="13"/>
  <c r="J31" i="13"/>
  <c r="J32" i="13"/>
  <c r="J33" i="13"/>
  <c r="J28" i="13"/>
  <c r="C29" i="13"/>
  <c r="C30" i="13"/>
  <c r="C31" i="13"/>
  <c r="C32" i="13"/>
  <c r="C33" i="13"/>
  <c r="C28" i="13"/>
  <c r="B29" i="13"/>
  <c r="B30" i="13"/>
  <c r="B31" i="13"/>
  <c r="B32" i="13"/>
  <c r="B33" i="13"/>
  <c r="B28" i="13"/>
  <c r="C23" i="13"/>
  <c r="J19" i="13"/>
  <c r="J20" i="13"/>
  <c r="J21" i="13"/>
  <c r="J22" i="13"/>
  <c r="J23" i="13"/>
  <c r="J18" i="13"/>
  <c r="L30" i="13" l="1"/>
  <c r="M30" i="13" s="1"/>
  <c r="L29" i="13"/>
  <c r="M29" i="13" s="1"/>
  <c r="L33" i="13"/>
  <c r="M33" i="13" s="1"/>
  <c r="L32" i="13"/>
  <c r="M32" i="13" s="1"/>
  <c r="L31" i="13"/>
  <c r="M31" i="13" s="1"/>
  <c r="L28" i="13"/>
  <c r="M28" i="13" s="1"/>
  <c r="B19" i="13"/>
  <c r="B20" i="13"/>
  <c r="B21" i="13"/>
  <c r="B22" i="13"/>
  <c r="B23" i="13"/>
  <c r="B18" i="13"/>
  <c r="K23" i="13" l="1"/>
  <c r="L23" i="13" s="1"/>
  <c r="C19" i="13"/>
  <c r="K19" i="13" s="1"/>
  <c r="C20" i="13"/>
  <c r="K20" i="13" s="1"/>
  <c r="C21" i="13"/>
  <c r="K21" i="13" s="1"/>
  <c r="C22" i="13"/>
  <c r="K22" i="13" s="1"/>
  <c r="C18" i="13"/>
  <c r="K18" i="13" s="1"/>
  <c r="B9" i="13"/>
  <c r="B10" i="13"/>
  <c r="B11" i="13"/>
  <c r="B12" i="13"/>
  <c r="B13" i="13"/>
  <c r="B8" i="13"/>
  <c r="L19" i="13" l="1"/>
  <c r="L22" i="13"/>
  <c r="L20" i="13"/>
  <c r="L21" i="13"/>
  <c r="L18" i="13"/>
  <c r="F9" i="13"/>
  <c r="G9" i="13" s="1"/>
  <c r="F12" i="13"/>
  <c r="G12" i="13" s="1"/>
  <c r="F10" i="13"/>
  <c r="G10" i="13" s="1"/>
  <c r="F13" i="13"/>
  <c r="G13" i="13" s="1"/>
  <c r="F8" i="13"/>
  <c r="G8" i="13" s="1"/>
  <c r="F11" i="13"/>
  <c r="G11" i="13" s="1"/>
  <c r="D19" i="8" l="1"/>
  <c r="D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A7" authorId="0" shapeId="0" xr:uid="{F9926FB5-9D9F-4D3D-A8ED-85C0D7AAC211}">
      <text>
        <r>
          <rPr>
            <sz val="9"/>
            <color indexed="81"/>
            <rFont val="Segoe UI"/>
            <family val="2"/>
          </rPr>
          <t xml:space="preserve">Bitte geben Sie den geplanten Ausbildungsbeginn im Jahr 2023 ein. Achten Sie bitte darauf, dass Ihre Auszubildenden eine Ausbildung nur beginnen können, wenn gleichzeitig ein Ausbildungskurs in der Pflegeschule angeboten wird.
</t>
        </r>
      </text>
    </comment>
    <comment ref="B7" authorId="0" shapeId="0" xr:uid="{226EC7CD-07C4-463A-91B6-F53B3172FF6B}">
      <text>
        <r>
          <rPr>
            <sz val="9"/>
            <color indexed="81"/>
            <rFont val="Segoe UI"/>
            <family val="2"/>
          </rPr>
          <t xml:space="preserve">Die Anzahl der Ausbildungsmonate wird automatisch berechnet.
</t>
        </r>
      </text>
    </comment>
    <comment ref="C7" authorId="0" shapeId="0" xr:uid="{5B615F0E-79CA-481E-B3FF-91B29A672591}">
      <text>
        <r>
          <rPr>
            <sz val="9"/>
            <color indexed="81"/>
            <rFont val="Segoe UI"/>
            <family val="2"/>
          </rPr>
          <t xml:space="preserve">Geben Sie bitte die Anzahl der Auszubildenden ein, die zum geplanten Ausbildungsbeginn eingestellt werden sollen.
</t>
        </r>
      </text>
    </comment>
    <comment ref="D7" authorId="0" shapeId="0" xr:uid="{3CDABB94-77B4-49CC-AE40-46AC4FAF3812}">
      <text>
        <r>
          <rPr>
            <sz val="9"/>
            <color indexed="81"/>
            <rFont val="Segoe UI"/>
            <family val="2"/>
          </rPr>
          <t xml:space="preserve">Geben Sie bitte die
Ø Ausbildungsvergütung für eine/n Auszubildende/n pro Monat ein.
</t>
        </r>
      </text>
    </comment>
    <comment ref="E7" authorId="0" shapeId="0" xr:uid="{6EEAA614-52DC-45C3-A727-338A723BF2CC}">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7" authorId="0" shapeId="0" xr:uid="{E4E01338-5BCF-404F-A1A6-BFB3F87F571A}">
      <text>
        <r>
          <rPr>
            <b/>
            <sz val="9"/>
            <color indexed="81"/>
            <rFont val="Segoe UI"/>
            <family val="2"/>
          </rPr>
          <t>Beginn 01.04.2023:</t>
        </r>
        <r>
          <rPr>
            <sz val="9"/>
            <color indexed="81"/>
            <rFont val="Segoe UI"/>
            <family val="2"/>
          </rPr>
          <t xml:space="preserve">
1. Ausbildungsjahr Arbeitgeber-Bruttokosten:
1.457,11 €
Berechnung Ausbildungskosten 2023:
1.457,11 € * 9 Monate = 13.113,99 €
</t>
        </r>
      </text>
    </comment>
    <comment ref="G7" authorId="1" shapeId="0" xr:uid="{32C92730-AB16-4B63-9ADE-F8C9B52873A7}">
      <text>
        <r>
          <rPr>
            <b/>
            <sz val="9"/>
            <color indexed="81"/>
            <rFont val="Segoe UI"/>
            <family val="2"/>
          </rPr>
          <t xml:space="preserve">Beginn 01.04.2023:
</t>
        </r>
        <r>
          <rPr>
            <sz val="9"/>
            <color indexed="81"/>
            <rFont val="Segoe UI"/>
            <family val="2"/>
          </rPr>
          <t xml:space="preserve">1. Ausbildungsjahr Arbeitgeber-Bruttokosten:
1.457,11 €
Berechnung Ausbildungskosten 2023 inkl. Pauschale:
(1.457,11 € + 713,61 €) * 9 Monate = 19.536,48 €
</t>
        </r>
      </text>
    </comment>
    <comment ref="A17" authorId="0" shapeId="0" xr:uid="{9996EB57-7048-4B90-98DF-62019DBA712A}">
      <text>
        <r>
          <rPr>
            <sz val="9"/>
            <color indexed="81"/>
            <rFont val="Segoe UI"/>
            <family val="2"/>
          </rPr>
          <t xml:space="preserve">Bitte geben Sie den tatsächlichen oder den geplanten Ausbildungsbeginn im Jahr 2022 ein. Bitte geben Sie keinen untermonatigen Beginn ein. Auszubildende, die bspw. am 25.04.2022 eine Ausbildung begonnen haben, sind für den 01.04.2022 zu melden.
</t>
        </r>
      </text>
    </comment>
    <comment ref="B17" authorId="0" shapeId="0" xr:uid="{BE2CA486-65C2-4734-B3D6-BCEF3194914F}">
      <text>
        <r>
          <rPr>
            <sz val="9"/>
            <color indexed="81"/>
            <rFont val="Segoe UI"/>
            <family val="2"/>
          </rPr>
          <t xml:space="preserve">Die Anzahl der Ausbildungsmonate wird automatisch berechnet.
</t>
        </r>
      </text>
    </comment>
    <comment ref="C17" authorId="0" shapeId="0" xr:uid="{3DA04B1F-4784-4CE0-BE30-F413A8687AF9}">
      <text>
        <r>
          <rPr>
            <sz val="9"/>
            <color indexed="81"/>
            <rFont val="Segoe UI"/>
            <family val="2"/>
          </rPr>
          <t>Die Anzahl der Ausbildungsmonate wird automatisch berechnet.</t>
        </r>
      </text>
    </comment>
    <comment ref="D17" authorId="0" shapeId="0" xr:uid="{A2810D1E-04F5-4103-9E15-428F98008E4A}">
      <text>
        <r>
          <rPr>
            <sz val="9"/>
            <color indexed="81"/>
            <rFont val="Segoe UI"/>
            <family val="2"/>
          </rPr>
          <t>Geben Sie bitte die Anzahl der Auszubildenden ein, die zum geplanten Ausbildungsbeginn eingestellt werden sollen oder eingestellt wurden.</t>
        </r>
      </text>
    </comment>
    <comment ref="E17" authorId="0" shapeId="0" xr:uid="{4216D555-2515-4D8C-AB61-4D7A1FDB0711}">
      <text>
        <r>
          <rPr>
            <sz val="9"/>
            <color indexed="81"/>
            <rFont val="Segoe UI"/>
            <family val="2"/>
          </rPr>
          <t>Geben Sie bitte die
Ø Ausbildungsvergütung für eine/n Auszubildende/n pro Monat im ersten Lehrjahr ein.</t>
        </r>
        <r>
          <rPr>
            <sz val="9"/>
            <color indexed="81"/>
            <rFont val="Segoe UI"/>
            <family val="2"/>
          </rPr>
          <t xml:space="preserve">
</t>
        </r>
      </text>
    </comment>
    <comment ref="F17" authorId="0" shapeId="0" xr:uid="{B6179A35-0492-41C4-8846-4F714EC40E6C}">
      <text>
        <r>
          <rPr>
            <sz val="9"/>
            <color indexed="81"/>
            <rFont val="Segoe UI"/>
            <family val="2"/>
          </rPr>
          <t>Geben Sie bitte die Ø monatlichen Arbeitgeber-Bruttokosten für eine/n Auszubildende/n im ersten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17" authorId="0" shapeId="0" xr:uid="{48EDACC8-5C8B-48EE-860A-D175D3CD3307}">
      <text>
        <r>
          <rPr>
            <sz val="9"/>
            <color indexed="81"/>
            <rFont val="Segoe UI"/>
            <family val="2"/>
          </rPr>
          <t xml:space="preserve">Geben Sie bitte die
Ø Ausbildungsvergütung für eine/n Auszubildende/n pro Monat im zweiten Lehrjahr ein.
</t>
        </r>
      </text>
    </comment>
    <comment ref="H17" authorId="0" shapeId="0" xr:uid="{81665187-42DE-4EF5-81FB-12FA8CB1B858}">
      <text>
        <r>
          <rPr>
            <sz val="9"/>
            <color indexed="81"/>
            <rFont val="Segoe UI"/>
            <family val="2"/>
          </rPr>
          <t xml:space="preserve">Geben Sie bitte die Ø monatlichen Arbeitgeber-Bruttokosten für eine/n Auszubildende/n im zweiten Lehrjahr ein. Die AG-Bruttokosten sind ca. 25 % höher als die Ausbildungsvergütungen. Für geförderte Auszubildende geben Sie bitte die AG-Bruttokosten ohne die Förderung an!
</t>
        </r>
      </text>
    </comment>
    <comment ref="I17" authorId="0" shapeId="0" xr:uid="{F7C53940-D238-415D-972C-4121E5A42AA6}">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17" authorId="0" shapeId="0" xr:uid="{7C34A7A8-B275-41BF-B4BA-7CD283C181CB}">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17" authorId="0" shapeId="0" xr:uid="{2CBD8BA0-9A19-47F4-AA4F-6D8A6F5471DE}">
      <text>
        <r>
          <rPr>
            <b/>
            <sz val="9"/>
            <color indexed="81"/>
            <rFont val="Segoe UI"/>
            <family val="2"/>
          </rPr>
          <t>Berechnungsbeispiel Beginn 01.04.2022:</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14
(Pflegefachkraft zu Auszubildendem):
3.500,00 € / 14 = 250,00 €
Mehrkosten der Ausbildungsvergütung im Sinne des § 27 PflBG:
1.540,09  € - 250,00 € = 1.290,09 €
</t>
        </r>
        <r>
          <rPr>
            <b/>
            <sz val="9"/>
            <color indexed="81"/>
            <rFont val="Segoe UI"/>
            <family val="2"/>
          </rPr>
          <t>Berechnung Ausbildungskosten 2023:</t>
        </r>
        <r>
          <rPr>
            <sz val="9"/>
            <color indexed="81"/>
            <rFont val="Segoe UI"/>
            <family val="2"/>
          </rPr>
          <t xml:space="preserve">
1.457,11 € * 3 Monate = 4.371,33 €
1.290,09 € * 9 Monate = 11.610,81 €
</t>
        </r>
        <r>
          <rPr>
            <b/>
            <sz val="9"/>
            <color indexed="81"/>
            <rFont val="Segoe UI"/>
            <family val="2"/>
          </rPr>
          <t>Gesamt: 4.371,33 € + 11.610,81 € = 15.982,14 €</t>
        </r>
        <r>
          <rPr>
            <sz val="9"/>
            <color indexed="81"/>
            <rFont val="Segoe UI"/>
            <family val="2"/>
          </rPr>
          <t xml:space="preserve">
</t>
        </r>
      </text>
    </comment>
    <comment ref="L17" authorId="1" shapeId="0" xr:uid="{9A561EDD-0F3C-4CF2-B646-7679F30409AA}">
      <text>
        <r>
          <rPr>
            <b/>
            <sz val="9"/>
            <color indexed="81"/>
            <rFont val="Segoe UI"/>
            <charset val="1"/>
          </rPr>
          <t xml:space="preserve">Berechnungsbeispiel Beginn 01.04.2022:
</t>
        </r>
        <r>
          <rPr>
            <sz val="9"/>
            <color indexed="81"/>
            <rFont val="Segoe UI"/>
            <family val="2"/>
          </rPr>
          <t xml:space="preserve">
1. Ausbildungsjahr Arbeitgeber-Bruttokosten:
1.457,11 €
2. Ausbildungsjahr Arbeitgeber-Bruttokosten:
1.540,09 €
Arbeitgeber-Bruttokosten einer Pflegefachkraft 
(mit abgeschlossener Ausbildung):
3.500,00 €
Anrechnung im Verhältnis von 1 zu 14
(Pflegefachkraft zu Auszubildendem):
3.500,00 € / 14 = 250,00 €
Mehrkosten der Ausbildungsvergütung im Sinne des § 27 PflBG:
1.540,09  € - 250,00 € = 1.290,09 €
</t>
        </r>
        <r>
          <rPr>
            <b/>
            <sz val="9"/>
            <color indexed="81"/>
            <rFont val="Segoe UI"/>
            <charset val="1"/>
          </rPr>
          <t xml:space="preserve">
Berechnung Ausbildungskosten 2023 inkl. Pauschale:
(</t>
        </r>
        <r>
          <rPr>
            <sz val="9"/>
            <color indexed="81"/>
            <rFont val="Segoe UI"/>
            <family val="2"/>
          </rPr>
          <t xml:space="preserve">1.457,11 € + 713,61 €)  * 3 Monate = 6.512,16 €
(1.290,09 € + 713,61 €) * 9 Monate = 18.033,30 €
</t>
        </r>
        <r>
          <rPr>
            <b/>
            <sz val="9"/>
            <color indexed="81"/>
            <rFont val="Segoe UI"/>
            <charset val="1"/>
          </rPr>
          <t xml:space="preserve">
Gesamt: 6.512,16 € + 18.033,30 € = 24.545,46 €</t>
        </r>
        <r>
          <rPr>
            <sz val="9"/>
            <color indexed="81"/>
            <rFont val="Segoe UI"/>
            <charset val="1"/>
          </rPr>
          <t xml:space="preserve">
</t>
        </r>
      </text>
    </comment>
    <comment ref="A27" authorId="0" shapeId="0" xr:uid="{3C2BE718-E73E-43EE-9D25-A610D86C2671}">
      <text>
        <r>
          <rPr>
            <sz val="9"/>
            <color indexed="81"/>
            <rFont val="Segoe UI"/>
            <family val="2"/>
          </rPr>
          <t xml:space="preserve">Bitte geben Sie den Ausbildungsbeginn im Jahr 2021 ein. Bitte geben Sie keinen untermonatigen Beginn ein. Auszubildende, die bspw. am 25.04.2021 eine Ausbildung begonnen haben, sind für den 01.04.2021 zu melden.
</t>
        </r>
      </text>
    </comment>
    <comment ref="B27" authorId="0" shapeId="0" xr:uid="{56AAD971-0BA7-4096-BDD3-7A610EE615FE}">
      <text>
        <r>
          <rPr>
            <sz val="9"/>
            <color indexed="81"/>
            <rFont val="Segoe UI"/>
            <family val="2"/>
          </rPr>
          <t xml:space="preserve">Die Anzahl der Ausbildungsmonate wird automatisch berechnet.
</t>
        </r>
      </text>
    </comment>
    <comment ref="C27" authorId="0" shapeId="0" xr:uid="{8CF2470B-F4A2-47E2-B3A3-21D0F546D773}">
      <text>
        <r>
          <rPr>
            <sz val="9"/>
            <color indexed="81"/>
            <rFont val="Segoe UI"/>
            <family val="2"/>
          </rPr>
          <t>Die Anzahl der Ausbildungsmonate wird automatisch berechnet.</t>
        </r>
      </text>
    </comment>
    <comment ref="D27" authorId="0" shapeId="0" xr:uid="{A012871C-E252-4813-8B3D-D4252B5CF45F}">
      <text>
        <r>
          <rPr>
            <sz val="9"/>
            <color indexed="81"/>
            <rFont val="Segoe UI"/>
            <family val="2"/>
          </rPr>
          <t>Geben Sie bitte die Anzahl der Auszubildenden ein, die zum genannten Ausbildungsbeginn eingestellt wurden.</t>
        </r>
      </text>
    </comment>
    <comment ref="E27" authorId="0" shapeId="0" xr:uid="{2EA399A3-550A-47FC-836B-DD92655EDFF6}">
      <text>
        <r>
          <rPr>
            <sz val="9"/>
            <color indexed="81"/>
            <rFont val="Segoe UI"/>
            <family val="2"/>
          </rPr>
          <t>Geben Sie bitte die
Ø Ausbildungsvergütung für eine/n Auszubildende/n pro Monat im zweiten Lehrjahr ein.</t>
        </r>
        <r>
          <rPr>
            <sz val="9"/>
            <color indexed="81"/>
            <rFont val="Segoe UI"/>
            <family val="2"/>
          </rPr>
          <t xml:space="preserve">
</t>
        </r>
      </text>
    </comment>
    <comment ref="F27" authorId="0" shapeId="0" xr:uid="{D0E4A617-871E-4495-9F1D-2A3174C367F6}">
      <text>
        <r>
          <rPr>
            <sz val="9"/>
            <color indexed="81"/>
            <rFont val="Segoe UI"/>
            <family val="2"/>
          </rPr>
          <t>Geben Sie bitte die Ø monatlichen Arbeitgeber-Bruttokosten für eine/n Auszubildende/n im zweiten Lehrjahr ein. Die AG-Bruttokosten sind ca. 25 % höher als die Ausbildungsvergütungen. Für geförderte Auszubildende geben Sie bitte die AG-Bruttokosten ohne die Förderung an!</t>
        </r>
        <r>
          <rPr>
            <b/>
            <sz val="9"/>
            <color indexed="81"/>
            <rFont val="Segoe UI"/>
            <family val="2"/>
          </rPr>
          <t xml:space="preserve">
</t>
        </r>
        <r>
          <rPr>
            <sz val="9"/>
            <color indexed="81"/>
            <rFont val="Segoe UI"/>
            <family val="2"/>
          </rPr>
          <t xml:space="preserve">
</t>
        </r>
      </text>
    </comment>
    <comment ref="G27" authorId="0" shapeId="0" xr:uid="{46FEDCC4-05C5-4EE0-A047-D39147A6F0F8}">
      <text>
        <r>
          <rPr>
            <sz val="9"/>
            <color indexed="81"/>
            <rFont val="Segoe UI"/>
            <family val="2"/>
          </rPr>
          <t xml:space="preserve">Geben Sie bitte die
Ø Ausbildungsvergütung für eine/n Auszubildende/n pro Monat im dritten Lehrjahr ein.
</t>
        </r>
      </text>
    </comment>
    <comment ref="H27" authorId="0" shapeId="0" xr:uid="{7C47E3AC-44FA-41D5-AF6E-DA841E449CE2}">
      <text>
        <r>
          <rPr>
            <sz val="9"/>
            <color indexed="81"/>
            <rFont val="Segoe UI"/>
            <family val="2"/>
          </rPr>
          <t xml:space="preserve">Geben Sie bitte die Ø monatlichen Arbeitgeber-Bruttokosten für eine/n Auszubildende/n im dritten Lehrjahr ein. Die AG-Bruttokosten sind ca. 25 % höher als die Ausbildungsvergütungen. Für geförderte Auszubildende geben Sie bitte die AG-Bruttokosten ohne die Förderung an!
</t>
        </r>
      </text>
    </comment>
    <comment ref="I27" authorId="0" shapeId="0" xr:uid="{C7BE213A-1D33-4266-9572-18F6DB27AC23}">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J27" authorId="0" shapeId="0" xr:uid="{CA065F64-9B56-444D-B599-C8724F899D76}">
      <text>
        <r>
          <rPr>
            <sz val="9"/>
            <color indexed="81"/>
            <rFont val="Segoe UI"/>
            <family val="2"/>
          </rPr>
          <t>Die angerechneten Mehrkosten werden von den monatlichen Arbeitgeber-Bruttokosten im 2. Lehrjahr abgezogen.</t>
        </r>
        <r>
          <rPr>
            <sz val="9"/>
            <color indexed="81"/>
            <rFont val="Segoe UI"/>
            <family val="2"/>
          </rPr>
          <t xml:space="preserve">
</t>
        </r>
      </text>
    </comment>
    <comment ref="K27" authorId="0" shapeId="0" xr:uid="{99E9EB1A-F16C-4335-BD39-E0DDF597E8FC}">
      <text>
        <r>
          <rPr>
            <sz val="9"/>
            <color indexed="81"/>
            <rFont val="Segoe UI"/>
            <family val="2"/>
          </rPr>
          <t xml:space="preserve">Die angerechneten Mehrkosten werden von den monatlichen Arbeitgeber-Bruttokosten im 3. Lehrjahr abgezogen.
</t>
        </r>
      </text>
    </comment>
    <comment ref="L27" authorId="0" shapeId="0" xr:uid="{CD59C9D0-6D3B-467E-9C2F-CEBC710AE762}">
      <text>
        <r>
          <rPr>
            <b/>
            <sz val="9"/>
            <color indexed="81"/>
            <rFont val="Segoe UI"/>
            <family val="2"/>
          </rPr>
          <t>Berechnungsbeispiel Beginn 01.04.2021:</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14
(Pflegefachkraft zu Auszubildendem):
3.500,00 € / 14 = 250,00 €
</t>
        </r>
        <r>
          <rPr>
            <b/>
            <sz val="9"/>
            <color indexed="81"/>
            <rFont val="Segoe UI"/>
            <family val="2"/>
          </rPr>
          <t>Mehrkosten der Ausbildungsvergütung im Sinne des § 27 PflBG:</t>
        </r>
        <r>
          <rPr>
            <sz val="9"/>
            <color indexed="81"/>
            <rFont val="Segoe UI"/>
            <family val="2"/>
          </rPr>
          <t xml:space="preserve">
2. Lehrjahr: 1.540,09  € - 250,00 € = 1.290,09 €
3. Lehrjahr: 1.660,48 € - 250,00 € = 1.410,48 €
Berechnung Ausbildungskosten 2023:
2. Lehrjahr: 1.290,09 €  * 3 Monate = 3.870,27 €
3. Lehrjahr: 1.410,48 €  * 9 Monate = 12.694,32 €
</t>
        </r>
        <r>
          <rPr>
            <b/>
            <sz val="9"/>
            <color indexed="81"/>
            <rFont val="Segoe UI"/>
            <family val="2"/>
          </rPr>
          <t>Gesamt: 3.870,27 € + 12.694,32 € = 16.564,59 €</t>
        </r>
        <r>
          <rPr>
            <sz val="9"/>
            <color indexed="81"/>
            <rFont val="Segoe UI"/>
            <family val="2"/>
          </rPr>
          <t xml:space="preserve">
</t>
        </r>
      </text>
    </comment>
    <comment ref="M27" authorId="1" shapeId="0" xr:uid="{D994D165-F184-467D-8F82-D15FB33B6D4A}">
      <text>
        <r>
          <rPr>
            <b/>
            <sz val="9"/>
            <color indexed="81"/>
            <rFont val="Segoe UI"/>
            <family val="2"/>
          </rPr>
          <t>Berechnungsbeispiel Beginn 01.04.2021:</t>
        </r>
        <r>
          <rPr>
            <sz val="9"/>
            <color indexed="81"/>
            <rFont val="Segoe UI"/>
            <family val="2"/>
          </rPr>
          <t xml:space="preserve">
2. Ausbildungsjahr Arbeitgeber-Bruttokosten:
1.540,09 €
3. Ausbildungsjahr Arbeitgeber-Bruttokosten:
1.660,48 €
Arbeitgeber-Bruttokosten einer Pflegefachkraft 
(mit abgeschlossener Ausbildung):
3.500,00 €
Anrechnung im Verhältnis von 1 zu 14
(Pflegefachkraft zu Auszubildendem):
3.500,00 € / 14 = 250,00 €
Mehrkosten der Ausbildungsvergütung im Sinne des § 27 PflBG:
2. Lehrjahr: 1.540,09  € - 250,00 € = 1.290,09 €
3. Lehrjahr: 1.660,48 € - 250,00 € = 1.410,48 €
</t>
        </r>
        <r>
          <rPr>
            <b/>
            <sz val="9"/>
            <color indexed="81"/>
            <rFont val="Segoe UI"/>
            <family val="2"/>
          </rPr>
          <t>Berechnung Ausbildungskosten 2023:</t>
        </r>
        <r>
          <rPr>
            <sz val="9"/>
            <color indexed="81"/>
            <rFont val="Segoe UI"/>
            <family val="2"/>
          </rPr>
          <t xml:space="preserve">
2. Lehrjahr: (1.290,09 € + 713,61 €)  * 3 Monate = 6.011,10 €
3. Lehrjahr: (1.410,48 € + 713,61 €)  * 9 Monate = 19.116,81 €
</t>
        </r>
        <r>
          <rPr>
            <b/>
            <sz val="9"/>
            <color indexed="81"/>
            <rFont val="Segoe UI"/>
            <family val="2"/>
          </rPr>
          <t>Gesamt: 6.011,10 € + 19.116,81 € = 25.127,91 €</t>
        </r>
        <r>
          <rPr>
            <sz val="9"/>
            <color indexed="81"/>
            <rFont val="Segoe UI"/>
            <family val="2"/>
          </rPr>
          <t xml:space="preserve">
</t>
        </r>
      </text>
    </comment>
    <comment ref="A37" authorId="0" shapeId="0" xr:uid="{91198015-73AC-4269-A5E2-ECD1AFA25363}">
      <text>
        <r>
          <rPr>
            <sz val="9"/>
            <color indexed="81"/>
            <rFont val="Segoe UI"/>
            <family val="2"/>
          </rPr>
          <t xml:space="preserve">Bitte geben Sie den Ausbildungsbeginn im Jahr 2020 ein. Bitte geben Sie keinen untermonatigen Beginn ein. Auszubildende, die bspw. am 25.04.2020 eine Ausbildung begonnen haben, sind für den 01.04.2020 zu melden.
</t>
        </r>
      </text>
    </comment>
    <comment ref="B37" authorId="0" shapeId="0" xr:uid="{A5109E51-E221-46B4-B549-2098F93D4DE5}">
      <text>
        <r>
          <rPr>
            <sz val="9"/>
            <color indexed="81"/>
            <rFont val="Segoe UI"/>
            <family val="2"/>
          </rPr>
          <t xml:space="preserve">Die Anzahl der Ausbildungsmonate wird automatisch berechnet.
</t>
        </r>
      </text>
    </comment>
    <comment ref="C37" authorId="0" shapeId="0" xr:uid="{DD2A051A-96D6-4348-9560-53EABA5FD5DE}">
      <text>
        <r>
          <rPr>
            <sz val="9"/>
            <color indexed="81"/>
            <rFont val="Segoe UI"/>
            <family val="2"/>
          </rPr>
          <t xml:space="preserve">Geben Sie bitte die Anzahl der Auszubildenden ein, die zum geplanten Ausbildungsbeginn eingestellt werden sollen.
</t>
        </r>
      </text>
    </comment>
    <comment ref="D37" authorId="0" shapeId="0" xr:uid="{A1275F3F-79C6-4F42-81CE-ABB75A00D622}">
      <text>
        <r>
          <rPr>
            <sz val="9"/>
            <color indexed="81"/>
            <rFont val="Segoe UI"/>
            <family val="2"/>
          </rPr>
          <t xml:space="preserve">Geben Sie bitte die
Ø Ausbildungsvergütung für eine/n Auszubildende/n pro Monat ein.
</t>
        </r>
      </text>
    </comment>
    <comment ref="E37" authorId="0" shapeId="0" xr:uid="{D6715531-612E-447B-9DFA-64F3BC733DE1}">
      <text>
        <r>
          <rPr>
            <sz val="9"/>
            <color indexed="81"/>
            <rFont val="Segoe UI"/>
            <family val="2"/>
          </rPr>
          <t xml:space="preserve">Geben Sie bitte die Ø monatlichen Arbeitgeber-Bruttokosten für eine/n Auszubildende/n ein. Die AG-Bruttokosten sind ca. 25 % höher als die Ausbildungsvergütungen. Für geförderte Auszubildende geben Sie bitte die AG-Bruttokosten ohne die Förderung an!
</t>
        </r>
      </text>
    </comment>
    <comment ref="F37" authorId="0" shapeId="0" xr:uid="{82B7B076-4695-4FDF-B545-D6F2D661B070}">
      <text>
        <r>
          <rPr>
            <sz val="9"/>
            <color indexed="81"/>
            <rFont val="Segoe UI"/>
            <family val="2"/>
          </rPr>
          <t>Bitte geben Sie die durchschnittlichen monatlichen Arbeitgeber-Bruttokosten einer examinierten Pflegefachkraft ohne Zusatzfunktion und/oder ohne Leitungsfunktion zum Zeitpunkt der Meldung bezogen auf eine Vollkraft an.</t>
        </r>
        <r>
          <rPr>
            <sz val="9"/>
            <color indexed="81"/>
            <rFont val="Segoe UI"/>
            <family val="2"/>
          </rPr>
          <t xml:space="preserve">
</t>
        </r>
      </text>
    </comment>
    <comment ref="G37" authorId="0" shapeId="0" xr:uid="{092C7567-8A79-4B49-8B84-2B74A4DF718C}">
      <text>
        <r>
          <rPr>
            <sz val="9"/>
            <color indexed="81"/>
            <rFont val="Segoe UI"/>
            <family val="2"/>
          </rPr>
          <t xml:space="preserve">Die angerechneten Mehrkosten werden von den monatlichen Arbeitgeber-Bruttokosten im 3. Lehrjahr abgezogen.
</t>
        </r>
      </text>
    </comment>
    <comment ref="H37" authorId="0" shapeId="0" xr:uid="{91393054-3CFB-4939-87DA-CE80D1CD894D}">
      <text>
        <r>
          <rPr>
            <b/>
            <sz val="9"/>
            <color indexed="81"/>
            <rFont val="Segoe UI"/>
            <family val="2"/>
          </rPr>
          <t>Berechnungsbeispiel Beginn 01.04.2020:</t>
        </r>
        <r>
          <rPr>
            <sz val="9"/>
            <color indexed="81"/>
            <rFont val="Segoe UI"/>
            <family val="2"/>
          </rPr>
          <t xml:space="preserve">
3. Ausbildungsjahr Arbeitgeber-Bruttokosten:
1.660,48 €
Arbeitgeber-Bruttokosten einer Pflegefachkraft 
(mit abgeschlossener Ausbildung):
3.500,00 €
Anrechnung im Verhältnis von 1 zu 14
(Pflegefachkraft zu Auszubildendem):
3.500,00 € / 14 = 250,00 €
Mehrkosten der Ausbildungsvergütung im Sinne des § 27 PflBG:
3. Lehrjahr: 1.660,48 € - 250,00 € = 1.410,48 €
Berechnung Ausbildungskosten 2023:
3. Lehrjahr: 1.410,48 €  * 3 Monate = 4.231,44 €
</t>
        </r>
      </text>
    </comment>
    <comment ref="I37" authorId="1" shapeId="0" xr:uid="{F92F0B8B-1E06-4204-A8D8-B0D5E7ECC44E}">
      <text>
        <r>
          <rPr>
            <b/>
            <sz val="9"/>
            <color indexed="81"/>
            <rFont val="Segoe UI"/>
            <family val="2"/>
          </rPr>
          <t>Berechnungsbeispiel Beginn 01.04.2020:</t>
        </r>
        <r>
          <rPr>
            <sz val="9"/>
            <color indexed="81"/>
            <rFont val="Segoe UI"/>
            <family val="2"/>
          </rPr>
          <t xml:space="preserve">
3. Ausbildungsjahr Arbeitgeber-Bruttokosten:
1.660,48 €
Arbeitgeber-Bruttokosten einer Pflegefachkraft 
(mit abgeschlossener Ausbildung):
3.500,00 €
Anrechnung im Verhältnis von 1 zu 14
(Pflegefachkraft zu Auszubildendem):
3.500,00 € / 14 = 250,00 €
Mehrkosten der Ausbildungsvergütung im Sinne des § 27 PflBG:
3. Lehrjahr: 1.660,48 € - 250,00 € = 1.410,48 €
Berechnung Ausbildungskosten 2023:
3. Lehrjahr: (1.410,48 € + 713,61 €)  * 3 Monate = 6.372,27 €</t>
        </r>
      </text>
    </comment>
  </commentList>
</comments>
</file>

<file path=xl/sharedStrings.xml><?xml version="1.0" encoding="utf-8"?>
<sst xmlns="http://schemas.openxmlformats.org/spreadsheetml/2006/main" count="314" uniqueCount="236">
  <si>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</si>
  <si>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</si>
  <si>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</si>
  <si>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</si>
  <si>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</si>
  <si>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</si>
  <si>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</si>
  <si>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</si>
  <si>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</si>
  <si>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</si>
  <si>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</si>
  <si>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</si>
  <si>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</si>
  <si>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</si>
  <si>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</si>
  <si>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</si>
  <si>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</si>
  <si>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</si>
  <si>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</si>
  <si>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</si>
  <si>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</si>
  <si>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</si>
  <si>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</si>
  <si>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</si>
  <si>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</si>
  <si>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</si>
  <si>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</si>
  <si>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</si>
  <si>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</si>
  <si>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</si>
  <si>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</si>
  <si>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</si>
  <si>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</si>
  <si>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</si>
  <si>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</si>
  <si>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</si>
  <si>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</si>
  <si>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</si>
  <si>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</si>
  <si>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</si>
  <si>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</si>
  <si>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</si>
  <si>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</si>
  <si>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</si>
  <si>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</si>
  <si>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</si>
  <si>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</si>
  <si>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</si>
  <si>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Art des Abschlusses</t>
  </si>
  <si>
    <t>kein Abschluss</t>
  </si>
  <si>
    <t>Altenpflegerin / Altenpfleger</t>
  </si>
  <si>
    <t>Pflegefachfrau / Pflegefachmann</t>
  </si>
  <si>
    <t>Gesundheits- und Kinderkrankenpflegerin / Gesundheits- und Kinderkrankenpfleger</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</si>
  <si>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</si>
  <si>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</si>
  <si>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</si>
  <si>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</si>
  <si>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</si>
  <si>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</si>
  <si>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</si>
  <si>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</si>
  <si>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</si>
  <si>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</si>
  <si>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</si>
  <si>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Pflegeausbildungsfonds</t>
  </si>
  <si>
    <t>Ambulante Einrichtungen</t>
  </si>
  <si>
    <t>Stammdaten</t>
  </si>
  <si>
    <t>IK (9-stellig)</t>
  </si>
  <si>
    <t>Inkrafttreten des Versorgungsvertrages</t>
  </si>
  <si>
    <t xml:space="preserve">Name </t>
  </si>
  <si>
    <t>Straße, Hausnr.</t>
  </si>
  <si>
    <t>PLZ, Ort</t>
  </si>
  <si>
    <t>Allgemeine Angaben zum Träger</t>
  </si>
  <si>
    <t>Name</t>
  </si>
  <si>
    <t>Telefon/-fax</t>
  </si>
  <si>
    <t>E-Mail</t>
  </si>
  <si>
    <t>Bankverbindung</t>
  </si>
  <si>
    <t>Kontoinhaber</t>
  </si>
  <si>
    <t>IBAN</t>
  </si>
  <si>
    <t>Kreditinstitut</t>
  </si>
  <si>
    <t>Mitteilungspflichten</t>
  </si>
  <si>
    <t>Rückfragen an: pflegeausbildungsfonds@statistik.bremen.de oder (0421) 361 - 98148</t>
  </si>
  <si>
    <t>(1) Stammdaten</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</si>
  <si>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</si>
  <si>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</si>
  <si>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</si>
  <si>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</si>
  <si>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</si>
  <si>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</si>
  <si>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</si>
  <si>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</si>
  <si>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</si>
  <si>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</si>
  <si>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</si>
  <si>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</si>
  <si>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</si>
  <si>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0421/123456</t>
  </si>
  <si>
    <t>Erika.Muster@traeger.de 
(nicht: info@traeger.de)</t>
  </si>
  <si>
    <t>Name des kontoführenden Kreditinstituts</t>
  </si>
  <si>
    <t>Beispielbank Bremen</t>
  </si>
  <si>
    <t>1. Anzahl der Vollzeitäquivalente (VZÄ) aller Pflegefachkräfte, die am 15. Dezember des Vorjahres in der ambulanten Pflegeeinrichtung beschäftigt oder eingesetzt sind (§ 11 Abs. 2 PflAFinV) und Leistungen nach SGB XI erbringen</t>
  </si>
  <si>
    <t>(3) Einverständniserklärung</t>
  </si>
  <si>
    <t>1) Anzahl der Vollzeitäquivalente (VZÄ) aller Pflegefachkräfte, die am 15. Dezember des Vorjahres in der ambulanten Pflegeeinrichtung beschäftigt oder eingesetzt sind 
(§ 11 Abs. 2 PflAFinV) und Leistungen nach SGB XI erbringen</t>
  </si>
  <si>
    <t xml:space="preserve">123 456 789 </t>
  </si>
  <si>
    <t>Merkblatt zu den Mitteilungspflichten – ambulant</t>
  </si>
  <si>
    <t>Berechnungsmöglichkeiten zu 1) Anzahl der Vollzeitäquivalente (VZÄ) aller Pflegefachkräfte an, die am 15. Dezember des Vorjahres in der ambulanten Pflegeeinrichtung beschäftigt oder eingesetzt sind (§ 11 Abs. 2 PflAFinV)</t>
  </si>
  <si>
    <t>Berechnungsmöglichkeit 1</t>
  </si>
  <si>
    <t>Bezeichnung</t>
  </si>
  <si>
    <t>Vollzeitäquivalente (VZÄ)</t>
  </si>
  <si>
    <t>Pflegefachkräfte gem. § 1 Abs. 2 PflAFinV inkl. Pflegedienstleitungen</t>
  </si>
  <si>
    <t>abzgl. Pflegefachkräfte mit unbezahlten Fehlzeiten</t>
  </si>
  <si>
    <t>Zwischensumme</t>
  </si>
  <si>
    <t>zzgl. Pflegefachkräfte durch Leiharbeit</t>
  </si>
  <si>
    <t xml:space="preserve">Zu meldende Pflegefachkräfte </t>
  </si>
  <si>
    <t xml:space="preserve">b) Anhand des Umsatzes, der im Bereich des SGB XI erwirtschaftet wird im Verhältnis zum Gesamtumsatz. Dieses Verhältnis ist auf die Pflegefachkräfte (VZÄ) anzuwenden. </t>
  </si>
  <si>
    <t>Berechnungsmöglichkeit 2</t>
  </si>
  <si>
    <t>Prozentualer Anteil</t>
  </si>
  <si>
    <t>Erlöse aus SGB V-Leistungen</t>
  </si>
  <si>
    <t>Summe der Gesamterlöse</t>
  </si>
  <si>
    <t>24 VZÄ</t>
  </si>
  <si>
    <t>x</t>
  </si>
  <si>
    <t>Anteil Erlöse aus SGB XI-Leistungen</t>
  </si>
  <si>
    <t>=</t>
  </si>
  <si>
    <t>12,62 VZÄ</t>
  </si>
  <si>
    <t>- Pflegeausbildungsfonds -</t>
  </si>
  <si>
    <t>Allgemeine Angaben</t>
  </si>
  <si>
    <t>Beachten Sie hier bitte die zwei Berechnungsmöglichkeiten auf dem Merkblatt (5) zu den Mitteilungspflichten</t>
  </si>
  <si>
    <t>Name der Einrichtung:</t>
  </si>
  <si>
    <t>Institutionskennzeichen (IK):</t>
  </si>
  <si>
    <r>
      <t xml:space="preserve">ACHTUNG: Leistungen nach § 37 Abs. 3, § 39 und § 45b SGB XI sind für die Meldung an den Pflegeausbildungsfonds </t>
    </r>
    <r>
      <rPr>
        <b/>
        <u/>
        <sz val="11"/>
        <color theme="1"/>
        <rFont val="Arial"/>
        <family val="2"/>
      </rPr>
      <t>nicht</t>
    </r>
    <r>
      <rPr>
        <b/>
        <sz val="11"/>
        <color theme="1"/>
        <rFont val="Arial"/>
        <family val="2"/>
      </rPr>
      <t xml:space="preserve"> zu berücksichtigen.</t>
    </r>
  </si>
  <si>
    <t>Erlöse aus SGB XI-Leistungen (ohne § 37 Abs. 3, § 39 und § 45b)</t>
  </si>
  <si>
    <t>Tragen Sie hier den vollständigen Namen des Trägers der Einrichtung ein.</t>
  </si>
  <si>
    <t>Bitte tragen Sie die IBAN (International Bank Account Number) ein.</t>
  </si>
  <si>
    <t>Diese Eintragung umfasst die Punkte der zu meldenden SGB XI-Leistungen.</t>
  </si>
  <si>
    <t>Tragen Sie den Namen des Kontoinhabers ein.</t>
  </si>
  <si>
    <t>9-stelliges Institutionskennzeichen -  Identifikationsnummer der deutschen Sozialversicherung</t>
  </si>
  <si>
    <t>Tragen Sie hier bitte das Datum des Inkrafttretens des Versorgungsvertrages ein.</t>
  </si>
  <si>
    <t>Durchwahl einer Ansprechperson bei Rückfragen und Faxnummer</t>
  </si>
  <si>
    <t>Erika.Muster@einrichtung.de
(bitte nicht: info@einrichtung.de)</t>
  </si>
  <si>
    <t>Durchwahl der Ansprechperson bei Rückfragen bzw. Fax-Nr. für die Zusendung von Bescheiden</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</si>
  <si>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</si>
  <si>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Name des Trägers</t>
  </si>
  <si>
    <t>Anzahl
Auszubildende</t>
  </si>
  <si>
    <t>Bitte geben Sie hier die E-Mail-Adresse einer Ansprechperson für zukünftige Rückfragen an.</t>
  </si>
  <si>
    <t>Allgemeine Angaben zur ambulanten Einrichtung</t>
  </si>
  <si>
    <t>Tragen Sie hier den vollständigen Namen der ambulanten Einrichtung ein.</t>
  </si>
  <si>
    <t>geplanter Ausbildungs-
beginn (Datum)</t>
  </si>
  <si>
    <t>Mehrkosten im Sinne des § 27 PflBG pro Monat</t>
  </si>
  <si>
    <t>Ø monatliche Arbeitgeber-
Bruttokosten einer
Pflegefachkraft</t>
  </si>
  <si>
    <t>Ausbildungs-
beginn (Datum)</t>
  </si>
  <si>
    <t>geplanter oder tatsächlicher Ausbildungs-
beginn (Datum)</t>
  </si>
  <si>
    <t>Bitte füllen Sie alle bläulich gefärbten Felder aus</t>
  </si>
  <si>
    <t>Alle orange gefärbten Felder werden automatisch
ausgefüllt</t>
  </si>
  <si>
    <t>Geplanter Ausbildungsbeginn</t>
  </si>
  <si>
    <t>Ø Ausbildungsvergütung pro Monat je Auszubildendem</t>
  </si>
  <si>
    <t>Ø Arbeitgeber-Bruttokosten pro Monat je Auszubildendem</t>
  </si>
  <si>
    <t>geplanter oder tatsächlicher Ausbildungsbeginn (Datum)</t>
  </si>
  <si>
    <t>Ø monatliche Arbeitgeber-Bruttokosten einer
Pflegefachkraft</t>
  </si>
  <si>
    <t>Ausbildungsbeginn (Datum)</t>
  </si>
  <si>
    <t>Bitte ausfüllen!</t>
  </si>
  <si>
    <t>Gesperrt!</t>
  </si>
  <si>
    <t xml:space="preserve">Mehrkosten im Sinne des § 27 PflBG pro Monat </t>
  </si>
  <si>
    <t>Bemerkung</t>
  </si>
  <si>
    <t>Werte aus dem 1. Ausbildungsjahr</t>
  </si>
  <si>
    <t>Werte aus dem 2. Ausbildungsjahr</t>
  </si>
  <si>
    <t>Werte aus dem 3. Lehrjahr</t>
  </si>
  <si>
    <t>Name der Person, die Rückfragen zum Erhebungsbogen beantworten kann.</t>
  </si>
  <si>
    <t>Ø Ausbildungs-
vergütung
1. Lehrjahr</t>
  </si>
  <si>
    <t>Ø Arbeitgeber-Bruttokosten
1. Lehrjahr</t>
  </si>
  <si>
    <t>Ø Ausbildungs-
vergütung
2. Lehrjahr</t>
  </si>
  <si>
    <t>Ø Arbeitgeber-Bruttokosten
2. Lehrjahr</t>
  </si>
  <si>
    <t>Ø Ausbildungs-
vergütung
3. Lehrjahr</t>
  </si>
  <si>
    <t>Ø Arbeitgeber-Bruttokosten
3. Lehrjahr</t>
  </si>
  <si>
    <t>auszufüllende Felder</t>
  </si>
  <si>
    <t>gesperrte Felder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</si>
  <si>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</si>
  <si>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1. Ausbil-
dungsjahr</t>
  </si>
  <si>
    <t>2. Ausbil-
dungsjahr</t>
  </si>
  <si>
    <t>3. Ausbil-
dungsjahr</t>
  </si>
  <si>
    <t>Name der Person, die Rückfragen zum Erhebungsbogen beantworten kann</t>
  </si>
  <si>
    <t>Name der Person, die mündlich und schriftlich zur Auskunft berechtigt ist und Rückfragen beantworten kann.</t>
  </si>
  <si>
    <t>Frau Musteransprechpartnerin</t>
  </si>
  <si>
    <t>Anzahl 
Ausbildungsmonate</t>
  </si>
  <si>
    <t>Anzahl
Ausbildungsmonate
1. Lehrjahr</t>
  </si>
  <si>
    <t>Anzahl
Ausbildungsmonate
2. Lehrjahr</t>
  </si>
  <si>
    <t>Anzahl
Ausbildungsmonate
3. Lehrjahr</t>
  </si>
  <si>
    <t>b) Uns ist bekannt, dass das Statistische Landesamt berechtigt ist, weitere Angaben und Unterlagen anzufordern, soweit diese für die Festsetzung des jeweiligen Ausbildungsbudgets erforderlich sind.</t>
  </si>
  <si>
    <t>Bitte beachten Sie zu den Mitteilungspflichten unbedingt die Ausfüllhinweise sowie unsere FAQ's!</t>
  </si>
  <si>
    <t>Geben Sie bitte die Anzahl der Auszubildenden ein, die zum geplanten Ausbildungsbeginn eingestellt werden sollen.</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</si>
  <si>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</si>
  <si>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Geben Sie bitte die Anzahl der Auszubildenden ein, die zum geplanten Ausbildungsbeginn eingestellt werden sollen oder eingestellt wurden.</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</si>
  <si>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</si>
  <si>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an. Jahressonderzahlungen, Zeitzuschläge etc. sind anteilig pro Monat hinzuzurechnen. Die Arbeitgeber-Bruttokosten sind ca. 25 % höher als die Ausbildungsvergütungen.</t>
  </si>
  <si>
    <t>Bitte geben Sie die Ø monatlichen Arbeitgeber-Bruttokosten je Auszubildendem im 1. Lehrjahr an. Jahressonderzahlungen, Zeitzuschläge etc. sind anteilig pro Monat hinzuzurechnen. Die Arbeitgeber-Bruttokosten sind ca. 25 % höher als die Ausbildungsvergütungen.</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</si>
  <si>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</si>
  <si>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</si>
  <si>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</si>
  <si>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Geben Sie bitte die Anzahl der Auszubildenden ein, die zum genannten Ausbildungsbeginn eingestellt wurden.</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</si>
  <si>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</si>
  <si>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</si>
  <si>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2.) a) Summe der im Jahr 2021 abgerechneten Punkte nach SGB XI</t>
  </si>
  <si>
    <t>b) Umsatz, der im Jahr 2021 durch die Zeitvergütung erwirtschaftet wurde</t>
  </si>
  <si>
    <t>c) Vereinbarter Individueller Punktwert im Jahr 2021</t>
  </si>
  <si>
    <r>
      <t xml:space="preserve">Rücksendung bis </t>
    </r>
    <r>
      <rPr>
        <b/>
        <i/>
        <u/>
        <sz val="14"/>
        <color theme="1"/>
        <rFont val="Arial"/>
        <family val="2"/>
      </rPr>
      <t xml:space="preserve">15. Juni 2022 </t>
    </r>
    <r>
      <rPr>
        <sz val="9.5"/>
        <color theme="1"/>
        <rFont val="Arial"/>
        <family val="2"/>
      </rPr>
      <t>(Posteingang oder Eingang per E-Mail)</t>
    </r>
  </si>
  <si>
    <t>Ausbildungskosten für das Jahr 2023</t>
  </si>
  <si>
    <r>
      <t xml:space="preserve">Bitte tragen Sie Ihre Auszubildenden ein, die im Laufe des Jahres 2023 ins </t>
    </r>
    <r>
      <rPr>
        <u/>
        <sz val="16"/>
        <color theme="1"/>
        <rFont val="Calibri"/>
        <family val="2"/>
        <scheme val="minor"/>
      </rPr>
      <t>2. Lehrjahr</t>
    </r>
    <r>
      <rPr>
        <sz val="16"/>
        <color theme="1"/>
        <rFont val="Calibri"/>
        <family val="2"/>
        <scheme val="minor"/>
      </rPr>
      <t xml:space="preserve"> kommen werden. </t>
    </r>
  </si>
  <si>
    <r>
      <t xml:space="preserve">Bitte tragen Sie Ihre Auszubildenden ein, die im Laufe des Jahres 2023 ins </t>
    </r>
    <r>
      <rPr>
        <u/>
        <sz val="16"/>
        <color theme="1"/>
        <rFont val="Calibri"/>
        <family val="2"/>
        <scheme val="minor"/>
      </rPr>
      <t>3. Lehrjahr</t>
    </r>
    <r>
      <rPr>
        <sz val="16"/>
        <color theme="1"/>
        <rFont val="Calibri"/>
        <family val="2"/>
        <scheme val="minor"/>
      </rPr>
      <t xml:space="preserve"> kommen werden.</t>
    </r>
  </si>
  <si>
    <t>2023 - 1. Lehrjahr</t>
  </si>
  <si>
    <t>2023 - 2. Lehrjahr</t>
  </si>
  <si>
    <t>2023 - noch 1. Lehrjahr</t>
  </si>
  <si>
    <t>2023 - 3. Lehrjahr</t>
  </si>
  <si>
    <t>2023 - noch 2. Lehrjahr</t>
  </si>
  <si>
    <t>Wenn der Betrieb erst im Jahr 2022 aufgenommen wurde, kann die Einrichtung auf Antrag des Betreibers in das Ausgleichsverfahren einbezogen werden.</t>
  </si>
  <si>
    <t>DE12 1234 1234 1234 1234 10</t>
  </si>
  <si>
    <r>
      <rPr>
        <b/>
        <u/>
        <sz val="10"/>
        <color theme="1"/>
        <rFont val="Arial"/>
        <family val="2"/>
      </rPr>
      <t>Erhebungsmöglichkeiten:</t>
    </r>
    <r>
      <rPr>
        <sz val="10"/>
        <color theme="1"/>
        <rFont val="Arial"/>
        <family val="2"/>
      </rPr>
      <t xml:space="preserve">
a) Berechnung der Pflegefachkräfte nach VZÄ anhand der IST-Werte zum Stichtag 15.12.2021 durch eine elektronische Zeiterfassung. Sollten Sie nicht über eine Echtzeiterfassung verfügen: Auswertung von Planzeiten anhand der Tourenplanung.
</t>
    </r>
    <r>
      <rPr>
        <b/>
        <sz val="10"/>
        <color theme="1"/>
        <rFont val="Arial"/>
        <family val="2"/>
      </rPr>
      <t>(siehe Merkblatt zu den Mitteilungspflichten - ambulant)
Beispiel:</t>
    </r>
    <r>
      <rPr>
        <sz val="10"/>
        <color theme="1"/>
        <rFont val="Arial"/>
        <family val="2"/>
      </rPr>
      <t xml:space="preserve"> In der Einrichtung fallen im Monat Dezember 241 Stunden Leiharbeit an. Man rechnet 241 Stunden Leiharbeit geteilt durch 19 Monatsarbeitstage Dezember 2021 (31 Monatstage bereinigt um Wochenenden und gesetzliche Feiertage) geteilt durch 38,5 Wochenarbeitsstunden mal 5 Arbeitstage mal 1,294 Zuschlag Leiharbeit (fester Faktor aufgrund Nettoarbeitszeit) gleich 2,13. Die Leiharbeitskräfte fließen mit 2,13 VZÄ in die Gesamtrechnung ein.</t>
    </r>
    <r>
      <rPr>
        <b/>
        <sz val="10"/>
        <color theme="1"/>
        <rFont val="Arial"/>
        <family val="2"/>
      </rPr>
      <t xml:space="preserve">
</t>
    </r>
    <r>
      <rPr>
        <sz val="10"/>
        <color theme="1"/>
        <rFont val="Arial"/>
        <family val="2"/>
      </rPr>
      <t xml:space="preserve">
b) Anhand des Umsatzes, der im Bereich des SGB XI erwirtschaftet wird im Verhältnis zum Gesamtumsatz. Dieses Verhältnis ist auf die Pflegefachkräfte (VZÄ) anzuwenden. 
</t>
    </r>
    <r>
      <rPr>
        <b/>
        <sz val="10"/>
        <color theme="1"/>
        <rFont val="Arial"/>
        <family val="2"/>
      </rPr>
      <t>(siehe Merkblatt zu den Mitteilungspflichten - ambulant)</t>
    </r>
    <r>
      <rPr>
        <sz val="10"/>
        <color theme="1"/>
        <rFont val="Arial"/>
        <family val="2"/>
      </rPr>
      <t xml:space="preserve">
</t>
    </r>
    <r>
      <rPr>
        <b/>
        <sz val="10"/>
        <color theme="1"/>
        <rFont val="Arial"/>
        <family val="2"/>
      </rPr>
      <t>Beschäftigt</t>
    </r>
    <r>
      <rPr>
        <sz val="10"/>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0"/>
        <color theme="1"/>
        <rFont val="Arial"/>
        <family val="2"/>
      </rPr>
      <t>Eingesetzt</t>
    </r>
    <r>
      <rPr>
        <sz val="10"/>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</si>
  <si>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2. a) Summe der im Jahr 2021 abgerechneten Punkte nach SGB XI</t>
  </si>
  <si>
    <t>c) Vereinbarter individueller Punktwert im Jahr 2021</t>
  </si>
  <si>
    <t>Geben Sie hier die Gesamterträge aus ambulanten Leistungen nach SGB XI für das Kalenderjahr 2021 an.
Nicht einzubeziehen sind Erträge aus Erstattungen des Ausbildungsrefinanzierungsbetrages und aus Investitionskosten.</t>
  </si>
  <si>
    <t>Bitte geben Sie hier den Punktwert an, den Sie für das Jahr 2021 mit der zuständigen Pflegekasse vereinbart haben. Wenn Sie keinen Punktwert eingeben, wird der landesdurchschnittliche Punktwert verwendet.</t>
  </si>
  <si>
    <t>1. Ausbildungsjahr 2023: Tragen Sie hier bitte Ihre geplanten Auszubildenden ein, die im Laufe des Jahres 2022 eine generalistische Pflegeausbildung beginnen werden</t>
  </si>
  <si>
    <t>Bitte geben Sie den geplanten Ausbildungsbeginn im Jahr 2023 ein. Achten Sie bitte darauf, dass Ihre Auszubildenden eine Ausbildung nur beginnen können, wenn gleichzeitig ein Ausbildungskurs in der Pflegeschule angeboten wird. Bitte geben Sie keinen untermonatigen Beginn ein.</t>
  </si>
  <si>
    <t>2. Ausbildungsjahr 2023: Tragen Sie hier bitte Ihre Auszubildenden ein, die im Laufe des Jahres 2023 ins 2. Lehrjahr kommen werden.</t>
  </si>
  <si>
    <t>Bitte geben Sie den tatsächlichen oder den geplanten Ausbildungsbeginn im Jahr 2022 ein. Bitte
geben Sie keinen untermonatigen Beginn ein. Auszubildende, die bspw. am 25.04.2022 eine Ausbildung begonnen haben, sind für den 01.04.2022 zu melden.</t>
  </si>
  <si>
    <t xml:space="preserve">3. Ausbildungsjahr 2023: Tragen Sie hier bitte Ihre Auszubildenden ein, die im Laufe des Jahres 2023 ins 3. Lehrjahr kommen werden. </t>
  </si>
  <si>
    <t>Bitte geben Sie den Ausbildungsbeginn im Jahr 2021 ein. Bitte geben Sie keinen untermonatigen
Beginn ein. Auszubildende, die bspw. am 25.04.2021 eine Ausbildung begonnen haben, sind für den 01.04.2021 zu melden.</t>
  </si>
  <si>
    <t>Ausbildunsgende
2023</t>
  </si>
  <si>
    <t>Bitte tragen Sie Ihre geplanten Auszubildenden ein, die im Laufe des Jahres 2023 eine generalistische Pflegeausbildung beginnen werden.</t>
  </si>
  <si>
    <t>Bitte tragen Sie Ihre Auszubildenden ein, die im Laufe des Jahres 2023 ihre Ausbildung beenden werden. (Ausbildungsbeginn in 2020)</t>
  </si>
  <si>
    <t>Ausbildungskosten 2023 inkl. Pauschale</t>
  </si>
  <si>
    <t>monatlicher Pauschalbetrag</t>
  </si>
  <si>
    <t xml:space="preserve">a) Berechnung der Pflegefachkräfte nach VZÄ anhand der IST-Werte zum Stichtag 15.12.2021 durch eine elektronische Zeiterfassung. Sollten Sie nicht über eine Echtzeiterfassung verfügen: Auswertung von Planzeiten anhand der Tourenplanung </t>
  </si>
  <si>
    <r>
      <rPr>
        <b/>
        <sz val="11"/>
        <color theme="1"/>
        <rFont val="Calibri"/>
        <family val="2"/>
        <scheme val="minor"/>
      </rPr>
      <t>Anteil Pflegefachkräfte im Bereich SGB XI</t>
    </r>
    <r>
      <rPr>
        <sz val="11"/>
        <color theme="1"/>
        <rFont val="Calibri"/>
        <family val="2"/>
        <scheme val="minor"/>
      </rPr>
      <t xml:space="preserve">
</t>
    </r>
    <r>
      <rPr>
        <i/>
        <sz val="11"/>
        <color theme="1"/>
        <rFont val="Calibri"/>
        <family val="2"/>
        <scheme val="minor"/>
      </rPr>
      <t xml:space="preserve">Anzahl der Vollzeitäquivalente der examinierten Pflegefachkräfte, die am 15. Dezember 2021 in der Einrichtung beschäftigt waren und auf Pflegeleistungen nach SGB XI entfallen </t>
    </r>
  </si>
  <si>
    <r>
      <t xml:space="preserve">Pflegefachkräfte </t>
    </r>
    <r>
      <rPr>
        <i/>
        <sz val="11"/>
        <color theme="1"/>
        <rFont val="Calibri"/>
        <family val="2"/>
        <scheme val="minor"/>
      </rPr>
      <t>(Vollzeitäquivalente (VZÄ) zum 15.12.2021)</t>
    </r>
  </si>
  <si>
    <t>Ausbildungsende 2023: Tragen Sie hier bitte Ihre Auszubildenden ein, die im Laufe des Jahres 2023 ihre Ausbildung beenden werden.</t>
  </si>
  <si>
    <t>Bitte geben Sie den Ausbildungsbeginn im Jahr 2020 ein. Bitte geben Sie keinen untermonatigen
Beginn ein. Auszubildende, die bspw. am 25.04.2020 eine Ausbildung begonnen haben, sind für den 01.04.2020 zu melden.</t>
  </si>
  <si>
    <t>(2) Angaben Auszubildende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</si>
</sst>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41"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sz val="11"/>
      <color theme="1"/>
      <name val="Calibri"/>
      <family val="2"/>
      <scheme val="minor"/>
    </font>
    <font>
      <b/>
      <sz val="14"/>
      <color theme="1"/>
      <name val="Arial"/>
      <family val="2"/>
    </font>
    <font>
      <b/>
      <i/>
      <u/>
      <sz val="12"/>
      <color theme="1"/>
      <name val="Arial"/>
      <family val="2"/>
    </font>
    <font>
      <sz val="9.5"/>
      <color theme="1"/>
      <name val="Arial"/>
      <family val="2"/>
    </font>
    <font>
      <b/>
      <i/>
      <sz val="11"/>
      <color theme="1"/>
      <name val="Arial"/>
      <family val="2"/>
    </font>
    <font>
      <b/>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4"/>
      <color theme="1"/>
      <name val="Arial"/>
      <family val="2"/>
    </font>
    <font>
      <sz val="11"/>
      <name val="Calibri"/>
      <family val="2"/>
      <scheme val="minor"/>
    </font>
    <font>
      <b/>
      <sz val="11"/>
      <name val="Calibri"/>
      <family val="2"/>
      <scheme val="minor"/>
    </font>
    <font>
      <sz val="9"/>
      <color indexed="81"/>
      <name val="Segoe UI"/>
      <family val="2"/>
    </font>
    <font>
      <b/>
      <sz val="9"/>
      <color indexed="81"/>
      <name val="Segoe UI"/>
      <family val="2"/>
    </font>
    <font>
      <sz val="13"/>
      <color theme="1"/>
      <name val="Arial"/>
      <family val="2"/>
    </font>
    <font>
      <sz val="16"/>
      <color theme="1"/>
      <name val="Calibri"/>
      <family val="2"/>
      <scheme val="minor"/>
    </font>
    <font>
      <sz val="12"/>
      <color theme="1"/>
      <name val="Calibri"/>
      <family val="2"/>
      <scheme val="minor"/>
    </font>
    <font>
      <b/>
      <sz val="16"/>
      <color theme="1"/>
      <name val="Arial"/>
      <family val="2"/>
    </font>
    <font>
      <sz val="14"/>
      <color theme="1"/>
      <name val="Calibri"/>
      <family val="2"/>
      <scheme val="minor"/>
    </font>
    <font>
      <u/>
      <sz val="11"/>
      <color theme="10"/>
      <name val="Calibri"/>
      <family val="2"/>
      <scheme val="minor"/>
    </font>
    <font>
      <u/>
      <sz val="16"/>
      <color theme="1"/>
      <name val="Calibri"/>
      <family val="2"/>
      <scheme val="minor"/>
    </font>
    <font>
      <b/>
      <u/>
      <sz val="10"/>
      <color theme="1"/>
      <name val="Arial"/>
      <family val="2"/>
    </font>
    <font>
      <sz val="9"/>
      <color indexed="81"/>
      <name val="Segoe UI"/>
      <charset val="1"/>
    </font>
    <font>
      <b/>
      <sz val="9"/>
      <color indexed="81"/>
      <name val="Segoe UI"/>
      <charset val="1"/>
    </font>
  </fonts>
  <fills count="19">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00"/>
        <bgColor indexed="64"/>
      </patternFill>
    </fill>
  </fills>
  <borders count="45">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thick">
        <color theme="0" tint="-0.24994659260841701"/>
      </right>
      <top style="medium">
        <color theme="0" tint="-0.24994659260841701"/>
      </top>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thick">
        <color theme="0" tint="-0.249977111117893"/>
      </left>
      <right style="thick">
        <color theme="0" tint="-0.249977111117893"/>
      </right>
      <top style="thick">
        <color theme="0" tint="-0.249977111117893"/>
      </top>
      <bottom style="thick">
        <color theme="0" tint="-0.249977111117893"/>
      </bottom>
      <diagonal/>
    </border>
  </borders>
  <cellStyleXfs count="4">
    <xf numFmtId="0" fontId="0" fillId="0" borderId="0"/>
    <xf numFmtId="0" fontId="5" fillId="0" borderId="0"/>
    <xf numFmtId="44" fontId="16" fillId="0" borderId="0" applyFont="0" applyFill="0" applyBorder="0" applyAlignment="0" applyProtection="0"/>
    <xf numFmtId="0" fontId="36" fillId="0" borderId="0" applyNumberFormat="0" applyFill="0" applyBorder="0" applyAlignment="0" applyProtection="0"/>
  </cellStyleXfs>
  <cellXfs count="232">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3" fillId="0" borderId="0" xfId="0" applyFont="1" applyProtection="1"/>
    <xf numFmtId="0" fontId="1" fillId="0" borderId="0" xfId="0" applyFont="1" applyProtection="1"/>
    <xf numFmtId="0" fontId="17" fillId="0" borderId="0" xfId="0" applyFont="1" applyProtection="1"/>
    <xf numFmtId="0" fontId="0" fillId="0" borderId="0" xfId="0" applyProtection="1"/>
    <xf numFmtId="0" fontId="1" fillId="0" borderId="0" xfId="0" applyFont="1" applyAlignment="1" applyProtection="1">
      <alignment horizontal="left" vertical="center"/>
    </xf>
    <xf numFmtId="0" fontId="1" fillId="7" borderId="0" xfId="0" applyFont="1" applyFill="1" applyAlignment="1" applyProtection="1">
      <alignment horizontal="left" vertical="center"/>
    </xf>
    <xf numFmtId="0" fontId="2" fillId="6" borderId="0" xfId="0" applyFont="1" applyFill="1" applyAlignment="1" applyProtection="1">
      <alignment horizontal="left" vertical="center"/>
    </xf>
    <xf numFmtId="0" fontId="1" fillId="6" borderId="0" xfId="0" applyFont="1" applyFill="1" applyAlignment="1" applyProtection="1">
      <alignment horizontal="left" vertical="center"/>
    </xf>
    <xf numFmtId="0" fontId="1" fillId="0" borderId="0" xfId="0" quotePrefix="1" applyFont="1" applyProtection="1"/>
    <xf numFmtId="49" fontId="9" fillId="5" borderId="35" xfId="0" applyNumberFormat="1" applyFont="1" applyFill="1" applyBorder="1" applyAlignment="1" applyProtection="1">
      <alignment horizontal="left" vertical="center"/>
      <protection locked="0"/>
    </xf>
    <xf numFmtId="49" fontId="9" fillId="5" borderId="1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10"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30"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wrapText="1"/>
    </xf>
    <xf numFmtId="49" fontId="1" fillId="0" borderId="32"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xf>
    <xf numFmtId="49" fontId="1" fillId="0" borderId="32"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49" fontId="1" fillId="0" borderId="27" xfId="0" applyNumberFormat="1" applyFont="1" applyBorder="1" applyAlignment="1" applyProtection="1">
      <alignment horizontal="left" vertical="center" wrapText="1"/>
    </xf>
    <xf numFmtId="1" fontId="1" fillId="0" borderId="29" xfId="0" applyNumberFormat="1" applyFont="1" applyBorder="1" applyAlignment="1" applyProtection="1">
      <alignment horizontal="left" vertical="center"/>
    </xf>
    <xf numFmtId="49" fontId="2" fillId="10" borderId="31" xfId="0" applyNumberFormat="1"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165" fontId="1" fillId="0" borderId="22" xfId="0" applyNumberFormat="1" applyFont="1" applyBorder="1" applyAlignment="1" applyProtection="1">
      <alignment horizontal="left" vertical="center"/>
    </xf>
    <xf numFmtId="49" fontId="1" fillId="0" borderId="34" xfId="0" applyNumberFormat="1" applyFont="1" applyBorder="1" applyAlignment="1" applyProtection="1">
      <alignment horizontal="left" vertical="center" wrapText="1"/>
    </xf>
    <xf numFmtId="49" fontId="1" fillId="0" borderId="34"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31" fillId="5" borderId="5" xfId="0" applyFont="1" applyFill="1" applyBorder="1" applyAlignment="1" applyProtection="1">
      <alignment horizontal="left" vertical="center"/>
    </xf>
    <xf numFmtId="0" fontId="1" fillId="0" borderId="5" xfId="0" applyFont="1" applyFill="1" applyBorder="1" applyAlignment="1" applyProtection="1">
      <alignment horizontal="left" vertical="center" wrapText="1"/>
    </xf>
    <xf numFmtId="0" fontId="31"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0" fontId="34" fillId="0" borderId="0" xfId="0" applyFont="1" applyProtection="1"/>
    <xf numFmtId="0" fontId="3" fillId="0" borderId="0" xfId="0" applyFont="1" applyAlignment="1" applyProtection="1">
      <alignment vertical="center"/>
    </xf>
    <xf numFmtId="0" fontId="1" fillId="0" borderId="0" xfId="0" applyFont="1" applyAlignment="1" applyProtection="1">
      <alignment vertical="center"/>
    </xf>
    <xf numFmtId="0" fontId="12"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42"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0" fillId="0" borderId="0" xfId="0" applyFill="1" applyBorder="1" applyAlignment="1" applyProtection="1">
      <alignment vertical="center"/>
    </xf>
    <xf numFmtId="0" fontId="21"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35" fillId="17" borderId="5" xfId="0" applyFont="1" applyFill="1" applyBorder="1" applyAlignment="1" applyProtection="1">
      <alignment horizontal="center" vertical="center" wrapText="1"/>
    </xf>
    <xf numFmtId="0" fontId="32" fillId="0" borderId="0" xfId="0" applyFont="1" applyFill="1" applyBorder="1" applyAlignment="1" applyProtection="1">
      <alignment vertical="center" wrapText="1"/>
    </xf>
    <xf numFmtId="0" fontId="0" fillId="0" borderId="0" xfId="0" applyAlignment="1" applyProtection="1"/>
    <xf numFmtId="0" fontId="27" fillId="12" borderId="5"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7" fillId="12" borderId="42"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2" xfId="0" applyNumberFormat="1" applyFill="1" applyBorder="1" applyAlignment="1" applyProtection="1">
      <alignment horizontal="center" vertical="center"/>
    </xf>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1" fillId="0" borderId="5" xfId="0" applyFont="1" applyBorder="1" applyAlignment="1" applyProtection="1">
      <alignment wrapText="1"/>
    </xf>
    <xf numFmtId="0" fontId="2" fillId="16" borderId="5" xfId="0" applyFont="1" applyFill="1" applyBorder="1" applyAlignment="1" applyProtection="1">
      <alignment horizontal="center" vertical="center" wrapText="1"/>
    </xf>
    <xf numFmtId="0" fontId="9" fillId="0" borderId="0" xfId="0" applyFont="1" applyAlignment="1" applyProtection="1">
      <alignment horizontal="left" vertical="center"/>
    </xf>
    <xf numFmtId="49" fontId="9" fillId="0" borderId="28" xfId="0" applyNumberFormat="1" applyFont="1" applyBorder="1" applyAlignment="1" applyProtection="1">
      <alignment horizontal="left" vertical="center" wrapText="1"/>
    </xf>
    <xf numFmtId="0" fontId="27" fillId="12" borderId="43" xfId="0" applyFont="1" applyFill="1" applyBorder="1" applyAlignment="1" applyProtection="1">
      <alignment horizontal="center" vertical="center" wrapText="1"/>
    </xf>
    <xf numFmtId="165" fontId="0" fillId="0" borderId="0" xfId="0" applyNumberFormat="1" applyProtection="1"/>
    <xf numFmtId="0" fontId="27" fillId="12" borderId="12" xfId="0" applyFont="1" applyFill="1" applyBorder="1" applyAlignment="1" applyProtection="1">
      <alignment horizontal="center" vertical="center" wrapText="1"/>
    </xf>
    <xf numFmtId="0" fontId="0" fillId="0" borderId="10" xfId="0" applyBorder="1" applyProtection="1"/>
    <xf numFmtId="0" fontId="22" fillId="0" borderId="0" xfId="0" applyFont="1" applyProtection="1"/>
    <xf numFmtId="0" fontId="0" fillId="0" borderId="0" xfId="0" applyAlignment="1" applyProtection="1">
      <alignment vertical="center" wrapText="1"/>
    </xf>
    <xf numFmtId="0" fontId="0" fillId="0" borderId="0" xfId="0" applyAlignment="1" applyProtection="1">
      <alignment horizontal="left" vertical="center" wrapText="1"/>
    </xf>
    <xf numFmtId="0" fontId="23" fillId="0" borderId="0" xfId="0" applyFont="1" applyAlignment="1" applyProtection="1">
      <alignment wrapText="1"/>
    </xf>
    <xf numFmtId="0" fontId="24" fillId="0" borderId="0" xfId="0" applyFont="1" applyProtection="1"/>
    <xf numFmtId="0" fontId="21" fillId="0" borderId="26" xfId="0" applyFont="1" applyBorder="1" applyProtection="1"/>
    <xf numFmtId="0" fontId="0" fillId="0" borderId="26" xfId="0" applyBorder="1" applyProtection="1"/>
    <xf numFmtId="0" fontId="23" fillId="0" borderId="0" xfId="0" applyFont="1" applyAlignment="1" applyProtection="1">
      <alignment horizontal="left" wrapText="1"/>
    </xf>
    <xf numFmtId="0" fontId="0" fillId="0" borderId="26" xfId="0" applyBorder="1" applyAlignment="1" applyProtection="1">
      <alignment horizontal="center"/>
    </xf>
    <xf numFmtId="8" fontId="0" fillId="0" borderId="26" xfId="0" applyNumberFormat="1" applyBorder="1" applyAlignment="1" applyProtection="1">
      <alignment horizontal="center"/>
    </xf>
    <xf numFmtId="10" fontId="0" fillId="0" borderId="26" xfId="0" applyNumberFormat="1" applyBorder="1" applyAlignment="1" applyProtection="1">
      <alignment horizontal="center"/>
    </xf>
    <xf numFmtId="49" fontId="0" fillId="0" borderId="0" xfId="0" applyNumberFormat="1" applyProtection="1"/>
    <xf numFmtId="0" fontId="0" fillId="0" borderId="26" xfId="0" applyBorder="1" applyAlignment="1" applyProtection="1">
      <alignment wrapText="1"/>
    </xf>
    <xf numFmtId="0" fontId="21" fillId="0" borderId="26" xfId="0" applyFont="1" applyBorder="1" applyAlignment="1" applyProtection="1">
      <alignment horizontal="center" vertical="center"/>
    </xf>
    <xf numFmtId="0" fontId="17" fillId="0" borderId="0" xfId="0" applyFont="1" applyAlignment="1" applyProtection="1">
      <alignment horizontal="center" vertical="center"/>
    </xf>
    <xf numFmtId="0" fontId="18" fillId="8" borderId="0" xfId="0" applyFont="1" applyFill="1" applyAlignment="1" applyProtection="1">
      <alignment horizontal="left" vertical="center"/>
    </xf>
    <xf numFmtId="0" fontId="4" fillId="0" borderId="0" xfId="0" applyFont="1" applyAlignment="1" applyProtection="1">
      <alignment horizontal="left" vertical="center"/>
    </xf>
    <xf numFmtId="0" fontId="9" fillId="0" borderId="0" xfId="0" applyFont="1" applyAlignment="1" applyProtection="1">
      <alignment horizontal="left" vertical="center"/>
    </xf>
    <xf numFmtId="164" fontId="9" fillId="5" borderId="13" xfId="0" applyNumberFormat="1" applyFont="1" applyFill="1" applyBorder="1" applyAlignment="1" applyProtection="1">
      <alignment horizontal="left" vertical="center"/>
      <protection locked="0"/>
    </xf>
    <xf numFmtId="49" fontId="9" fillId="5" borderId="13"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14" fontId="9" fillId="5" borderId="13" xfId="0" applyNumberFormat="1" applyFont="1" applyFill="1" applyBorder="1" applyAlignment="1" applyProtection="1">
      <alignment horizontal="left" vertical="center"/>
      <protection locked="0"/>
    </xf>
    <xf numFmtId="49" fontId="9" fillId="5" borderId="33" xfId="0" applyNumberFormat="1" applyFont="1" applyFill="1" applyBorder="1" applyAlignment="1" applyProtection="1">
      <alignment horizontal="left" vertical="center"/>
      <protection locked="0"/>
    </xf>
    <xf numFmtId="49" fontId="9" fillId="5" borderId="34" xfId="0" applyNumberFormat="1" applyFont="1" applyFill="1" applyBorder="1" applyAlignment="1" applyProtection="1">
      <alignment horizontal="left" vertical="center"/>
      <protection locked="0"/>
    </xf>
    <xf numFmtId="49" fontId="36" fillId="5" borderId="7" xfId="3" applyNumberFormat="1" applyFill="1" applyBorder="1" applyAlignment="1" applyProtection="1">
      <alignment horizontal="left" vertical="center"/>
      <protection locked="0"/>
    </xf>
    <xf numFmtId="49" fontId="9" fillId="5" borderId="36" xfId="0" applyNumberFormat="1" applyFont="1" applyFill="1" applyBorder="1" applyAlignment="1" applyProtection="1">
      <alignment horizontal="left" vertical="center"/>
      <protection locked="0"/>
    </xf>
    <xf numFmtId="49" fontId="9" fillId="5" borderId="6" xfId="0" applyNumberFormat="1" applyFont="1" applyFill="1" applyBorder="1" applyAlignment="1" applyProtection="1">
      <alignment horizontal="left" vertical="center"/>
      <protection locked="0"/>
    </xf>
    <xf numFmtId="49" fontId="9" fillId="5" borderId="15"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49" fontId="36" fillId="5" borderId="13" xfId="3" applyNumberFormat="1" applyFill="1" applyBorder="1" applyAlignment="1" applyProtection="1">
      <alignment horizontal="left" vertical="center"/>
      <protection locked="0"/>
    </xf>
    <xf numFmtId="49" fontId="9" fillId="5" borderId="13" xfId="0" applyNumberFormat="1" applyFont="1" applyFill="1" applyBorder="1" applyAlignment="1" applyProtection="1">
      <alignment horizontal="center" vertical="center"/>
      <protection locked="0"/>
    </xf>
    <xf numFmtId="0" fontId="4" fillId="3" borderId="0" xfId="0" applyFont="1" applyFill="1" applyAlignment="1" applyProtection="1">
      <alignment horizontal="left" vertical="center"/>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4" fillId="3" borderId="0" xfId="0" applyFont="1" applyFill="1" applyAlignment="1" applyProtection="1">
      <alignment horizontal="center" vertical="center" wrapText="1"/>
    </xf>
    <xf numFmtId="49" fontId="9" fillId="5" borderId="15" xfId="0" applyNumberFormat="1" applyFont="1" applyFill="1" applyBorder="1" applyAlignment="1" applyProtection="1">
      <alignment horizontal="center" vertical="center"/>
      <protection locked="0"/>
    </xf>
    <xf numFmtId="165" fontId="9" fillId="5" borderId="15" xfId="0" applyNumberFormat="1" applyFont="1" applyFill="1" applyBorder="1" applyAlignment="1" applyProtection="1">
      <alignment horizontal="center" vertical="center"/>
      <protection locked="0"/>
    </xf>
    <xf numFmtId="49" fontId="9" fillId="5" borderId="15" xfId="2" applyNumberFormat="1" applyFont="1" applyFill="1" applyBorder="1" applyAlignment="1" applyProtection="1">
      <alignment horizontal="center" vertical="center"/>
      <protection locked="0"/>
    </xf>
    <xf numFmtId="0" fontId="1" fillId="7" borderId="0" xfId="0" applyFont="1" applyFill="1" applyAlignment="1" applyProtection="1">
      <alignment horizontal="center" vertical="center"/>
    </xf>
    <xf numFmtId="0" fontId="21" fillId="17" borderId="6" xfId="0" applyFont="1" applyFill="1" applyBorder="1" applyAlignment="1" applyProtection="1">
      <alignment horizontal="left" vertical="center"/>
    </xf>
    <xf numFmtId="0" fontId="21" fillId="17" borderId="8" xfId="0" applyFont="1" applyFill="1" applyBorder="1" applyAlignment="1" applyProtection="1">
      <alignment horizontal="left" vertical="center"/>
    </xf>
    <xf numFmtId="0" fontId="0" fillId="15" borderId="0" xfId="0" applyFill="1" applyAlignment="1" applyProtection="1">
      <alignment horizontal="center" vertical="center"/>
    </xf>
    <xf numFmtId="0" fontId="0" fillId="4" borderId="0" xfId="0" applyFill="1" applyAlignment="1" applyProtection="1">
      <alignment horizontal="center" vertical="center"/>
    </xf>
    <xf numFmtId="0" fontId="0" fillId="11" borderId="0" xfId="0" applyFill="1" applyAlignment="1" applyProtection="1">
      <alignment horizontal="center" vertical="center"/>
    </xf>
    <xf numFmtId="0" fontId="0" fillId="14" borderId="0" xfId="0" applyFill="1" applyAlignment="1" applyProtection="1">
      <alignment horizontal="center" vertical="center"/>
    </xf>
    <xf numFmtId="0" fontId="35" fillId="17" borderId="2" xfId="0" applyFont="1" applyFill="1" applyBorder="1" applyAlignment="1" applyProtection="1">
      <alignment horizontal="center" vertical="center" wrapText="1"/>
    </xf>
    <xf numFmtId="0" fontId="35" fillId="17" borderId="4" xfId="0" applyFont="1" applyFill="1" applyBorder="1" applyAlignment="1" applyProtection="1">
      <alignment horizontal="center" vertical="center" wrapText="1"/>
    </xf>
    <xf numFmtId="0" fontId="35" fillId="17" borderId="3" xfId="0" applyFont="1" applyFill="1" applyBorder="1" applyAlignment="1" applyProtection="1">
      <alignment horizontal="center" vertical="center" wrapText="1"/>
    </xf>
    <xf numFmtId="0" fontId="33" fillId="5" borderId="44" xfId="0" applyFont="1" applyFill="1" applyBorder="1" applyAlignment="1" applyProtection="1">
      <alignment horizontal="center" vertical="center"/>
      <protection locked="0"/>
    </xf>
    <xf numFmtId="0" fontId="0" fillId="11" borderId="0" xfId="0" applyFill="1" applyBorder="1" applyAlignment="1" applyProtection="1">
      <alignment horizontal="center" vertical="center"/>
    </xf>
    <xf numFmtId="0" fontId="28" fillId="17" borderId="2" xfId="0" applyFont="1" applyFill="1" applyBorder="1" applyAlignment="1" applyProtection="1">
      <alignment horizontal="left" vertical="center"/>
    </xf>
    <xf numFmtId="0" fontId="28" fillId="17" borderId="3" xfId="0" applyFont="1" applyFill="1" applyBorder="1" applyAlignment="1" applyProtection="1">
      <alignment horizontal="left" vertical="center"/>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21" fillId="0" borderId="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0" fillId="18" borderId="0" xfId="0" applyFill="1" applyAlignment="1" applyProtection="1">
      <alignment horizontal="left"/>
    </xf>
    <xf numFmtId="0" fontId="1" fillId="5" borderId="2"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3" fillId="4" borderId="0" xfId="0" applyFont="1" applyFill="1" applyAlignment="1" applyProtection="1">
      <alignment horizontal="center" vertical="center"/>
    </xf>
    <xf numFmtId="0" fontId="9" fillId="0" borderId="1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9" fillId="0" borderId="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164" fontId="3" fillId="0" borderId="6" xfId="0" applyNumberFormat="1" applyFont="1" applyFill="1" applyBorder="1" applyAlignment="1" applyProtection="1">
      <alignment horizontal="center" vertical="center" wrapText="1"/>
      <protection locked="0"/>
    </xf>
    <xf numFmtId="164" fontId="3" fillId="0" borderId="10" xfId="0" applyNumberFormat="1" applyFont="1" applyFill="1" applyBorder="1" applyAlignment="1" applyProtection="1">
      <alignment horizontal="center" vertical="center" wrapText="1"/>
      <protection locked="0"/>
    </xf>
    <xf numFmtId="164" fontId="3" fillId="0" borderId="7"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64" fontId="3" fillId="0" borderId="9" xfId="0" applyNumberFormat="1" applyFont="1" applyFill="1" applyBorder="1" applyAlignment="1" applyProtection="1">
      <alignment horizontal="center" vertical="center" wrapText="1"/>
      <protection locked="0"/>
    </xf>
    <xf numFmtId="0" fontId="9" fillId="0" borderId="6" xfId="0" applyFont="1" applyBorder="1" applyAlignment="1" applyProtection="1">
      <alignment horizontal="left" vertical="center"/>
    </xf>
    <xf numFmtId="0" fontId="9" fillId="0" borderId="1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9" xfId="0" applyFont="1" applyBorder="1" applyAlignment="1" applyProtection="1">
      <alignment horizontal="left" vertical="center"/>
    </xf>
    <xf numFmtId="49" fontId="14" fillId="4" borderId="2" xfId="0" applyNumberFormat="1" applyFont="1" applyFill="1" applyBorder="1" applyAlignment="1" applyProtection="1">
      <alignment horizontal="left" vertical="center"/>
    </xf>
    <xf numFmtId="49" fontId="14" fillId="4" borderId="4" xfId="0" applyNumberFormat="1" applyFont="1" applyFill="1" applyBorder="1" applyAlignment="1" applyProtection="1">
      <alignment horizontal="left" vertical="center"/>
    </xf>
    <xf numFmtId="49" fontId="14" fillId="4"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4" fillId="8" borderId="0" xfId="0" applyNumberFormat="1" applyFont="1" applyFill="1" applyBorder="1" applyAlignment="1" applyProtection="1">
      <alignment horizontal="left" vertical="center"/>
    </xf>
    <xf numFmtId="49" fontId="2" fillId="0" borderId="37"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2" fillId="0" borderId="38" xfId="0"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left" vertical="center" wrapText="1"/>
    </xf>
    <xf numFmtId="49" fontId="20" fillId="0" borderId="4"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49" fontId="20" fillId="0" borderId="39" xfId="0" applyNumberFormat="1" applyFont="1" applyFill="1" applyBorder="1" applyAlignment="1" applyProtection="1">
      <alignment horizontal="left" vertical="center" wrapText="1"/>
    </xf>
    <xf numFmtId="49" fontId="20" fillId="0" borderId="40" xfId="0" applyNumberFormat="1" applyFont="1" applyFill="1" applyBorder="1" applyAlignment="1" applyProtection="1">
      <alignment horizontal="left" vertical="center" wrapText="1"/>
    </xf>
    <xf numFmtId="49" fontId="20" fillId="0" borderId="41" xfId="0" applyNumberFormat="1" applyFont="1" applyFill="1" applyBorder="1" applyAlignment="1" applyProtection="1">
      <alignment horizontal="left" vertical="center" wrapText="1"/>
    </xf>
    <xf numFmtId="0" fontId="14" fillId="9" borderId="5"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0" fillId="0" borderId="0" xfId="0" applyAlignment="1" applyProtection="1">
      <alignment horizontal="left" vertical="center" wrapText="1"/>
    </xf>
    <xf numFmtId="0" fontId="23" fillId="0" borderId="0" xfId="0" applyFont="1" applyAlignment="1" applyProtection="1">
      <alignment horizontal="left" wrapText="1"/>
    </xf>
    <xf numFmtId="0" fontId="23" fillId="0" borderId="0" xfId="0" applyFont="1" applyAlignment="1" applyProtection="1">
      <alignment horizontal="left" vertical="center" wrapText="1"/>
    </xf>
  </cellXfs>
  <cellStyles count="4">
    <cellStyle name="Link" xfId="3" builtinId="8"/>
    <cellStyle name="Standard" xfId="0" builtinId="0"/>
    <cellStyle name="Standard_Tabelle1" xfId="1" xr:uid="{00000000-0005-0000-0000-00000100000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112170</xdr:colOff>
      <xdr:row>0</xdr:row>
      <xdr:rowOff>128620</xdr:rowOff>
    </xdr:from>
    <xdr:to>
      <xdr:col>5</xdr:col>
      <xdr:colOff>1638710</xdr:colOff>
      <xdr:row>3</xdr:row>
      <xdr:rowOff>102976</xdr:rowOff>
    </xdr:to>
    <xdr:pic>
      <xdr:nvPicPr>
        <xdr:cNvPr id="2" name="Grafik 1" descr="FreieHansestadt">
          <a:extLst>
            <a:ext uri="{FF2B5EF4-FFF2-40B4-BE49-F238E27FC236}">
              <a16:creationId xmlns:a16="http://schemas.microsoft.com/office/drawing/2014/main" id="{7119075E-9C11-4A1E-B8C6-BAFB6C409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295" y="128620"/>
          <a:ext cx="1526540" cy="656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7AF0-498E-4550-8A5F-4CD1DA09A1D0}">
  <sheetPr>
    <tabColor theme="9" tint="0.59999389629810485"/>
    <pageSetUpPr fitToPage="1"/>
  </sheetPr>
  <dimension ref="A1:F47"/>
  <sheetViews>
    <sheetView showGridLines="0" tabSelected="1" zoomScaleNormal="100" workbookViewId="0">
      <selection activeCell="C16" sqref="C16:F16"/>
    </sheetView>
  </sheetViews>
  <sheetFormatPr baseColWidth="10" defaultColWidth="11.453125" defaultRowHeight="14.5" x14ac:dyDescent="0.35"/>
  <cols>
    <col min="1" max="1" width="37.81640625" style="10" bestFit="1" customWidth="1"/>
    <col min="2" max="5" width="11.453125" style="10"/>
    <col min="6" max="6" width="24.7265625" style="10" bestFit="1" customWidth="1"/>
    <col min="7" max="16384" width="11.453125" style="10"/>
  </cols>
  <sheetData>
    <row r="1" spans="1:6" ht="18" x14ac:dyDescent="0.4">
      <c r="A1" s="7" t="s">
        <v>0</v>
      </c>
      <c r="B1" s="8"/>
      <c r="C1" s="8"/>
      <c r="D1" s="8"/>
      <c r="E1" s="8"/>
      <c r="F1" s="9"/>
    </row>
    <row r="2" spans="1:6" ht="18" x14ac:dyDescent="0.4">
      <c r="A2" s="15" t="s">
        <v>124</v>
      </c>
      <c r="B2" s="8"/>
      <c r="C2" s="8"/>
      <c r="D2" s="8"/>
      <c r="E2" s="8"/>
      <c r="F2" s="9"/>
    </row>
    <row r="3" spans="1:6" ht="18" x14ac:dyDescent="0.4">
      <c r="A3" s="8"/>
      <c r="B3" s="8"/>
      <c r="C3" s="8"/>
      <c r="D3" s="8"/>
      <c r="F3" s="9"/>
    </row>
    <row r="4" spans="1:6" ht="18" x14ac:dyDescent="0.4">
      <c r="A4" s="8"/>
      <c r="B4" s="8"/>
      <c r="C4" s="8"/>
      <c r="D4" s="8"/>
      <c r="F4" s="9"/>
    </row>
    <row r="5" spans="1:6" ht="18" x14ac:dyDescent="0.4">
      <c r="A5" s="8"/>
      <c r="B5" s="8"/>
      <c r="C5" s="8"/>
      <c r="D5" s="8"/>
      <c r="F5" s="9"/>
    </row>
    <row r="6" spans="1:6" ht="20.149999999999999" customHeight="1" x14ac:dyDescent="0.35">
      <c r="A6" s="11" t="s">
        <v>0</v>
      </c>
      <c r="B6" s="8"/>
      <c r="C6" s="8"/>
      <c r="D6" s="8"/>
      <c r="E6" s="8"/>
      <c r="F6" s="8"/>
    </row>
    <row r="7" spans="1:6" ht="20.149999999999999" customHeight="1" x14ac:dyDescent="0.35">
      <c r="A7" s="11" t="s">
        <v>64</v>
      </c>
      <c r="B7" s="8"/>
      <c r="C7" s="8"/>
      <c r="D7" s="8"/>
      <c r="E7" s="8"/>
      <c r="F7" s="8"/>
    </row>
    <row r="8" spans="1:6" ht="20.149999999999999" customHeight="1" x14ac:dyDescent="0.35">
      <c r="A8" s="11" t="s">
        <v>1</v>
      </c>
      <c r="B8" s="8"/>
      <c r="C8" s="8"/>
      <c r="D8" s="8"/>
      <c r="E8" s="8"/>
      <c r="F8" s="8"/>
    </row>
    <row r="9" spans="1:6" ht="20.149999999999999" customHeight="1" x14ac:dyDescent="0.35">
      <c r="A9" s="11" t="s">
        <v>2</v>
      </c>
      <c r="B9" s="8"/>
      <c r="C9" s="8"/>
      <c r="D9" s="8"/>
      <c r="E9" s="8"/>
    </row>
    <row r="10" spans="1:6" x14ac:dyDescent="0.35">
      <c r="A10" s="8"/>
      <c r="B10" s="8"/>
      <c r="C10" s="8"/>
      <c r="D10" s="8"/>
      <c r="E10" s="8"/>
      <c r="F10" s="8"/>
    </row>
    <row r="11" spans="1:6" x14ac:dyDescent="0.35">
      <c r="A11" s="8"/>
      <c r="B11" s="8"/>
      <c r="C11" s="8"/>
      <c r="D11" s="8"/>
      <c r="E11" s="8"/>
      <c r="F11" s="8"/>
    </row>
    <row r="12" spans="1:6" ht="20" x14ac:dyDescent="0.4">
      <c r="A12" s="8"/>
      <c r="B12" s="8"/>
      <c r="C12" s="8"/>
      <c r="D12" s="8"/>
      <c r="E12" s="8"/>
      <c r="F12" s="55">
        <v>2023</v>
      </c>
    </row>
    <row r="13" spans="1:6" ht="20.149999999999999" customHeight="1" x14ac:dyDescent="0.35">
      <c r="A13" s="114" t="s">
        <v>65</v>
      </c>
      <c r="B13" s="114"/>
      <c r="C13" s="114"/>
      <c r="D13" s="114"/>
      <c r="E13" s="114"/>
      <c r="F13" s="114"/>
    </row>
    <row r="14" spans="1:6" ht="20.149999999999999" customHeight="1" x14ac:dyDescent="0.35">
      <c r="A14" s="115" t="s">
        <v>66</v>
      </c>
      <c r="B14" s="115"/>
      <c r="C14" s="115"/>
      <c r="D14" s="115"/>
      <c r="E14" s="115"/>
      <c r="F14" s="115"/>
    </row>
    <row r="15" spans="1:6" ht="20.149999999999999" customHeight="1" x14ac:dyDescent="0.35">
      <c r="A15" s="116" t="s">
        <v>125</v>
      </c>
      <c r="B15" s="116"/>
      <c r="C15" s="116"/>
      <c r="D15" s="116"/>
      <c r="E15" s="116"/>
      <c r="F15" s="116"/>
    </row>
    <row r="16" spans="1:6" ht="20.149999999999999" customHeight="1" thickBot="1" x14ac:dyDescent="0.4">
      <c r="A16" s="117" t="s">
        <v>67</v>
      </c>
      <c r="B16" s="117"/>
      <c r="C16" s="118"/>
      <c r="D16" s="118"/>
      <c r="E16" s="118"/>
      <c r="F16" s="118"/>
    </row>
    <row r="17" spans="1:6" ht="20.149999999999999" customHeight="1" thickBot="1" x14ac:dyDescent="0.4">
      <c r="A17" s="120" t="s">
        <v>68</v>
      </c>
      <c r="B17" s="120"/>
      <c r="C17" s="121"/>
      <c r="D17" s="121"/>
      <c r="E17" s="121"/>
      <c r="F17" s="121"/>
    </row>
    <row r="18" spans="1:6" ht="20.149999999999999" customHeight="1" thickBot="1" x14ac:dyDescent="0.4">
      <c r="A18" s="117" t="s">
        <v>69</v>
      </c>
      <c r="B18" s="117"/>
      <c r="C18" s="119"/>
      <c r="D18" s="119"/>
      <c r="E18" s="119"/>
      <c r="F18" s="119"/>
    </row>
    <row r="19" spans="1:6" ht="20.149999999999999" customHeight="1" thickBot="1" x14ac:dyDescent="0.4">
      <c r="A19" s="117" t="s">
        <v>70</v>
      </c>
      <c r="B19" s="117"/>
      <c r="C19" s="119"/>
      <c r="D19" s="119"/>
      <c r="E19" s="119"/>
      <c r="F19" s="119"/>
    </row>
    <row r="20" spans="1:6" ht="20.149999999999999" customHeight="1" thickBot="1" x14ac:dyDescent="0.4">
      <c r="A20" s="117" t="s">
        <v>71</v>
      </c>
      <c r="B20" s="117"/>
      <c r="C20" s="17"/>
      <c r="D20" s="119"/>
      <c r="E20" s="119"/>
      <c r="F20" s="119"/>
    </row>
    <row r="21" spans="1:6" ht="20.149999999999999" customHeight="1" thickBot="1" x14ac:dyDescent="0.4">
      <c r="A21" s="117" t="s">
        <v>74</v>
      </c>
      <c r="B21" s="117"/>
      <c r="C21" s="122"/>
      <c r="D21" s="123"/>
      <c r="E21" s="123"/>
      <c r="F21" s="16"/>
    </row>
    <row r="22" spans="1:6" ht="20.149999999999999" customHeight="1" thickTop="1" x14ac:dyDescent="0.35">
      <c r="A22" s="94" t="s">
        <v>75</v>
      </c>
      <c r="B22" s="94"/>
      <c r="C22" s="124"/>
      <c r="D22" s="125"/>
      <c r="E22" s="125"/>
      <c r="F22" s="126"/>
    </row>
    <row r="23" spans="1:6" x14ac:dyDescent="0.35">
      <c r="A23" s="12"/>
      <c r="B23" s="12"/>
      <c r="C23" s="12"/>
      <c r="D23" s="12"/>
      <c r="E23" s="12"/>
      <c r="F23" s="12"/>
    </row>
    <row r="24" spans="1:6" x14ac:dyDescent="0.35">
      <c r="A24" s="116" t="s">
        <v>72</v>
      </c>
      <c r="B24" s="116"/>
      <c r="C24" s="116"/>
      <c r="D24" s="116"/>
      <c r="E24" s="116"/>
      <c r="F24" s="116"/>
    </row>
    <row r="25" spans="1:6" ht="20.149999999999999" customHeight="1" thickBot="1" x14ac:dyDescent="0.4">
      <c r="A25" s="117" t="s">
        <v>73</v>
      </c>
      <c r="B25" s="117"/>
      <c r="C25" s="119"/>
      <c r="D25" s="119"/>
      <c r="E25" s="119"/>
      <c r="F25" s="119"/>
    </row>
    <row r="26" spans="1:6" ht="20.149999999999999" customHeight="1" thickBot="1" x14ac:dyDescent="0.4">
      <c r="A26" s="117" t="s">
        <v>70</v>
      </c>
      <c r="B26" s="117"/>
      <c r="C26" s="119"/>
      <c r="D26" s="119"/>
      <c r="E26" s="119"/>
      <c r="F26" s="119"/>
    </row>
    <row r="27" spans="1:6" ht="20.149999999999999" customHeight="1" thickBot="1" x14ac:dyDescent="0.4">
      <c r="A27" s="117" t="s">
        <v>71</v>
      </c>
      <c r="B27" s="117"/>
      <c r="C27" s="17"/>
      <c r="D27" s="119"/>
      <c r="E27" s="119"/>
      <c r="F27" s="119"/>
    </row>
    <row r="28" spans="1:6" ht="29.25" customHeight="1" thickBot="1" x14ac:dyDescent="0.4">
      <c r="A28" s="120" t="s">
        <v>179</v>
      </c>
      <c r="B28" s="120"/>
      <c r="C28" s="119"/>
      <c r="D28" s="119"/>
      <c r="E28" s="119"/>
      <c r="F28" s="119"/>
    </row>
    <row r="29" spans="1:6" ht="20.149999999999999" customHeight="1" thickBot="1" x14ac:dyDescent="0.4">
      <c r="A29" s="117" t="s">
        <v>74</v>
      </c>
      <c r="B29" s="117"/>
      <c r="C29" s="127"/>
      <c r="D29" s="128"/>
      <c r="E29" s="127"/>
      <c r="F29" s="127"/>
    </row>
    <row r="30" spans="1:6" ht="20.149999999999999" customHeight="1" thickBot="1" x14ac:dyDescent="0.4">
      <c r="A30" s="117" t="s">
        <v>75</v>
      </c>
      <c r="B30" s="117"/>
      <c r="C30" s="129"/>
      <c r="D30" s="119"/>
      <c r="E30" s="119"/>
      <c r="F30" s="119"/>
    </row>
    <row r="31" spans="1:6" x14ac:dyDescent="0.35">
      <c r="A31" s="12"/>
      <c r="B31" s="12"/>
      <c r="C31" s="12"/>
      <c r="D31" s="12"/>
      <c r="E31" s="12"/>
      <c r="F31" s="12"/>
    </row>
    <row r="32" spans="1:6" x14ac:dyDescent="0.35">
      <c r="A32" s="116" t="s">
        <v>76</v>
      </c>
      <c r="B32" s="116"/>
      <c r="C32" s="116"/>
      <c r="D32" s="116"/>
      <c r="E32" s="116"/>
      <c r="F32" s="116"/>
    </row>
    <row r="33" spans="1:6" ht="20.149999999999999" customHeight="1" thickBot="1" x14ac:dyDescent="0.4">
      <c r="A33" s="117" t="s">
        <v>77</v>
      </c>
      <c r="B33" s="117"/>
      <c r="C33" s="119"/>
      <c r="D33" s="119"/>
      <c r="E33" s="119"/>
      <c r="F33" s="119"/>
    </row>
    <row r="34" spans="1:6" ht="20.149999999999999" customHeight="1" thickBot="1" x14ac:dyDescent="0.4">
      <c r="A34" s="117" t="s">
        <v>78</v>
      </c>
      <c r="B34" s="117"/>
      <c r="C34" s="119"/>
      <c r="D34" s="119"/>
      <c r="E34" s="119"/>
      <c r="F34" s="119"/>
    </row>
    <row r="35" spans="1:6" ht="20.149999999999999" customHeight="1" thickBot="1" x14ac:dyDescent="0.4">
      <c r="A35" s="117" t="s">
        <v>79</v>
      </c>
      <c r="B35" s="117"/>
      <c r="C35" s="119"/>
      <c r="D35" s="119"/>
      <c r="E35" s="119"/>
      <c r="F35" s="119"/>
    </row>
    <row r="36" spans="1:6" x14ac:dyDescent="0.35">
      <c r="A36" s="12"/>
      <c r="B36" s="12"/>
      <c r="C36" s="12"/>
      <c r="D36" s="12"/>
      <c r="E36" s="12"/>
      <c r="F36" s="12"/>
    </row>
    <row r="37" spans="1:6" ht="26.25" customHeight="1" x14ac:dyDescent="0.35">
      <c r="A37" s="131" t="s">
        <v>187</v>
      </c>
      <c r="B37" s="131"/>
      <c r="C37" s="131"/>
      <c r="D37" s="131"/>
      <c r="E37" s="131"/>
      <c r="F37" s="131"/>
    </row>
    <row r="38" spans="1:6" ht="26.25" customHeight="1" x14ac:dyDescent="0.35">
      <c r="A38" s="13" t="s">
        <v>80</v>
      </c>
      <c r="B38" s="14"/>
      <c r="C38" s="14"/>
      <c r="D38" s="14"/>
      <c r="E38" s="14"/>
      <c r="F38" s="14"/>
    </row>
    <row r="39" spans="1:6" ht="69" customHeight="1" thickBot="1" x14ac:dyDescent="0.4">
      <c r="A39" s="120" t="s">
        <v>102</v>
      </c>
      <c r="B39" s="120"/>
      <c r="C39" s="120"/>
      <c r="D39" s="120"/>
      <c r="E39" s="130"/>
      <c r="F39" s="130"/>
    </row>
    <row r="40" spans="1:6" ht="37.5" customHeight="1" x14ac:dyDescent="0.35">
      <c r="A40" s="134" t="s">
        <v>126</v>
      </c>
      <c r="B40" s="134"/>
      <c r="C40" s="134"/>
      <c r="D40" s="134"/>
      <c r="E40" s="134"/>
      <c r="F40" s="134"/>
    </row>
    <row r="41" spans="1:6" ht="20.149999999999999" customHeight="1" thickBot="1" x14ac:dyDescent="0.4">
      <c r="A41" s="138"/>
      <c r="B41" s="138"/>
      <c r="C41" s="138"/>
      <c r="D41" s="138"/>
      <c r="E41" s="138"/>
      <c r="F41" s="138"/>
    </row>
    <row r="42" spans="1:6" ht="20.149999999999999" customHeight="1" thickBot="1" x14ac:dyDescent="0.4">
      <c r="A42" s="120" t="s">
        <v>200</v>
      </c>
      <c r="B42" s="120"/>
      <c r="C42" s="120"/>
      <c r="D42" s="120"/>
      <c r="E42" s="135"/>
      <c r="F42" s="135"/>
    </row>
    <row r="43" spans="1:6" ht="15" thickBot="1" x14ac:dyDescent="0.4">
      <c r="A43" s="120" t="s">
        <v>201</v>
      </c>
      <c r="B43" s="120"/>
      <c r="C43" s="120"/>
      <c r="D43" s="120"/>
      <c r="E43" s="136"/>
      <c r="F43" s="136"/>
    </row>
    <row r="44" spans="1:6" ht="20.149999999999999" customHeight="1" thickBot="1" x14ac:dyDescent="0.4">
      <c r="A44" s="120" t="s">
        <v>202</v>
      </c>
      <c r="B44" s="120"/>
      <c r="C44" s="120"/>
      <c r="D44" s="120"/>
      <c r="E44" s="137"/>
      <c r="F44" s="137"/>
    </row>
    <row r="45" spans="1:6" ht="20.149999999999999" customHeight="1" x14ac:dyDescent="0.35">
      <c r="A45" s="138"/>
      <c r="B45" s="138"/>
      <c r="C45" s="138"/>
      <c r="D45" s="138"/>
      <c r="E45" s="138"/>
      <c r="F45" s="138"/>
    </row>
    <row r="46" spans="1:6" x14ac:dyDescent="0.35">
      <c r="A46" s="132" t="s">
        <v>203</v>
      </c>
      <c r="B46" s="132"/>
      <c r="C46" s="132"/>
      <c r="D46" s="132"/>
      <c r="E46" s="132"/>
      <c r="F46" s="132"/>
    </row>
    <row r="47" spans="1:6" x14ac:dyDescent="0.35">
      <c r="A47" s="133" t="s">
        <v>81</v>
      </c>
      <c r="B47" s="133"/>
      <c r="C47" s="133"/>
      <c r="D47" s="133"/>
      <c r="E47" s="133"/>
      <c r="F47" s="133"/>
    </row>
  </sheetData>
  <sheetProtection algorithmName="SHA-512" hashValue="oKGwwQBgiIm8a3u1Mk7a5vzYp+4+QFXc5Srz3LCfLGwVMAYMqq0CKG3i3UNacwVfkC1+8dRLLQWYaz7W1POe+g==" saltValue="WGRgIAfFqs0vPIxRU2IkxA==" spinCount="100000" sheet="1" objects="1" scenarios="1"/>
  <protectedRanges>
    <protectedRange sqref="E29 C33:C35 C16:C22 C25:C30" name="Ausfüllbereich"/>
  </protectedRanges>
  <mergeCells count="51">
    <mergeCell ref="A46:F46"/>
    <mergeCell ref="A47:F47"/>
    <mergeCell ref="A40:F40"/>
    <mergeCell ref="A42:D42"/>
    <mergeCell ref="E42:F42"/>
    <mergeCell ref="A43:D43"/>
    <mergeCell ref="E43:F43"/>
    <mergeCell ref="A44:D44"/>
    <mergeCell ref="E44:F44"/>
    <mergeCell ref="A41:F41"/>
    <mergeCell ref="A45:F45"/>
    <mergeCell ref="A34:B34"/>
    <mergeCell ref="C34:F34"/>
    <mergeCell ref="A35:B35"/>
    <mergeCell ref="C35:F35"/>
    <mergeCell ref="A39:D39"/>
    <mergeCell ref="E39:F39"/>
    <mergeCell ref="A37:F37"/>
    <mergeCell ref="A33:B33"/>
    <mergeCell ref="C33:F33"/>
    <mergeCell ref="A28:B28"/>
    <mergeCell ref="C28:F28"/>
    <mergeCell ref="A29:B29"/>
    <mergeCell ref="C29:D29"/>
    <mergeCell ref="E29:F29"/>
    <mergeCell ref="A30:B30"/>
    <mergeCell ref="C30:F30"/>
    <mergeCell ref="A32:F32"/>
    <mergeCell ref="A27:B27"/>
    <mergeCell ref="D27:F27"/>
    <mergeCell ref="A20:B20"/>
    <mergeCell ref="D20:F20"/>
    <mergeCell ref="A24:F24"/>
    <mergeCell ref="A25:B25"/>
    <mergeCell ref="C25:F25"/>
    <mergeCell ref="A26:B26"/>
    <mergeCell ref="C26:F26"/>
    <mergeCell ref="A21:B21"/>
    <mergeCell ref="C21:E21"/>
    <mergeCell ref="C22:F22"/>
    <mergeCell ref="A18:B18"/>
    <mergeCell ref="C18:F18"/>
    <mergeCell ref="A19:B19"/>
    <mergeCell ref="C19:F19"/>
    <mergeCell ref="A17:B17"/>
    <mergeCell ref="C17:F17"/>
    <mergeCell ref="A13:F13"/>
    <mergeCell ref="A14:F14"/>
    <mergeCell ref="A15:F15"/>
    <mergeCell ref="A16:B16"/>
    <mergeCell ref="C16:F16"/>
  </mergeCells>
  <pageMargins left="0.70866141732283472" right="0.70866141732283472" top="0.78740157480314965" bottom="0.78740157480314965"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3C92-DE5F-4A13-B61B-DAB9A0941FCE}">
  <sheetPr>
    <tabColor theme="6" tint="0.59999389629810485"/>
    <pageSetUpPr fitToPage="1"/>
  </sheetPr>
  <dimension ref="A1:AA47"/>
  <sheetViews>
    <sheetView zoomScaleNormal="100" workbookViewId="0">
      <selection activeCell="A8" sqref="A8"/>
    </sheetView>
  </sheetViews>
  <sheetFormatPr baseColWidth="10" defaultColWidth="11.453125" defaultRowHeight="14.5" x14ac:dyDescent="0.35"/>
  <cols>
    <col min="1" max="12" width="19.1796875" style="10" customWidth="1"/>
    <col min="13" max="13" width="17.81640625" style="10" customWidth="1"/>
    <col min="14" max="14" width="9.90625" style="10" hidden="1" customWidth="1"/>
    <col min="15" max="15" width="2.81640625" style="10" hidden="1" customWidth="1"/>
    <col min="16" max="16" width="9.90625" style="10" hidden="1" customWidth="1"/>
    <col min="17" max="17" width="7.7265625" style="10" hidden="1" customWidth="1"/>
    <col min="18" max="18" width="9.90625" style="10" hidden="1" customWidth="1"/>
    <col min="19" max="19" width="1.90625" style="10" hidden="1" customWidth="1"/>
    <col min="20" max="21" width="9.90625" style="10" hidden="1" customWidth="1"/>
    <col min="22" max="22" width="1.90625" style="10" hidden="1" customWidth="1"/>
    <col min="23" max="23" width="9.90625" style="10" hidden="1" customWidth="1"/>
    <col min="24" max="24" width="1.90625" style="10" hidden="1" customWidth="1"/>
    <col min="25" max="25" width="9.90625" style="10" hidden="1" customWidth="1"/>
    <col min="26" max="26" width="2.81640625" style="10" hidden="1" customWidth="1"/>
    <col min="27" max="16384" width="11.453125" style="10"/>
  </cols>
  <sheetData>
    <row r="1" spans="1:23" ht="19" customHeight="1" thickTop="1" thickBot="1" x14ac:dyDescent="0.4">
      <c r="A1" s="150" t="s">
        <v>3</v>
      </c>
      <c r="B1" s="151"/>
      <c r="C1" s="152" t="str">
        <f>IF('(1) Stammdaten'!C16&lt;&gt;"",'(1) Stammdaten'!C16,"")</f>
        <v/>
      </c>
      <c r="D1" s="153"/>
      <c r="E1" s="154"/>
      <c r="O1" s="70"/>
      <c r="P1" s="70"/>
      <c r="Q1" s="70"/>
    </row>
    <row r="2" spans="1:23" ht="19" customHeight="1" thickTop="1" thickBot="1" x14ac:dyDescent="0.4">
      <c r="A2" s="150" t="s">
        <v>47</v>
      </c>
      <c r="B2" s="151"/>
      <c r="C2" s="157" t="str">
        <f>IF('(1) Stammdaten'!C18&lt;&gt;"",'(1) Stammdaten'!C18,"")</f>
        <v/>
      </c>
      <c r="D2" s="158"/>
      <c r="E2" s="158"/>
      <c r="F2" s="158"/>
      <c r="G2" s="158"/>
      <c r="H2" s="159"/>
      <c r="I2" s="71"/>
      <c r="J2" s="71"/>
      <c r="K2" s="71"/>
      <c r="O2" s="72"/>
    </row>
    <row r="3" spans="1:23" ht="19" customHeight="1" thickTop="1" thickBot="1" x14ac:dyDescent="0.4">
      <c r="A3" s="150" t="s">
        <v>141</v>
      </c>
      <c r="B3" s="151"/>
      <c r="C3" s="157" t="str">
        <f>IF('(1) Stammdaten'!C25&lt;&gt;"",'(1) Stammdaten'!C25,"")</f>
        <v/>
      </c>
      <c r="D3" s="158"/>
      <c r="E3" s="158"/>
      <c r="F3" s="158"/>
      <c r="G3" s="158"/>
      <c r="H3" s="159"/>
    </row>
    <row r="4" spans="1:23" ht="15" thickTop="1" x14ac:dyDescent="0.35">
      <c r="N4" s="160" t="s">
        <v>229</v>
      </c>
      <c r="O4" s="160"/>
      <c r="P4" s="160"/>
      <c r="Q4" s="97">
        <v>713.61</v>
      </c>
    </row>
    <row r="5" spans="1:23" ht="15" thickBot="1" x14ac:dyDescent="0.4"/>
    <row r="6" spans="1:23" ht="57.5" customHeight="1" thickTop="1" thickBot="1" x14ac:dyDescent="0.4">
      <c r="A6" s="73" t="s">
        <v>176</v>
      </c>
      <c r="B6" s="145" t="s">
        <v>226</v>
      </c>
      <c r="C6" s="146"/>
      <c r="D6" s="146"/>
      <c r="E6" s="146"/>
      <c r="F6" s="146"/>
      <c r="G6" s="147"/>
      <c r="H6" s="74"/>
      <c r="I6" s="75"/>
      <c r="J6" s="75"/>
      <c r="K6" s="75"/>
    </row>
    <row r="7" spans="1:23" ht="44.5" thickTop="1" thickBot="1" x14ac:dyDescent="0.4">
      <c r="A7" s="76" t="s">
        <v>146</v>
      </c>
      <c r="B7" s="77" t="s">
        <v>182</v>
      </c>
      <c r="C7" s="76" t="s">
        <v>142</v>
      </c>
      <c r="D7" s="76" t="s">
        <v>167</v>
      </c>
      <c r="E7" s="76" t="s">
        <v>168</v>
      </c>
      <c r="F7" s="76" t="s">
        <v>204</v>
      </c>
      <c r="G7" s="76" t="s">
        <v>228</v>
      </c>
    </row>
    <row r="8" spans="1:23" ht="19" customHeight="1" thickTop="1" thickBot="1" x14ac:dyDescent="0.4">
      <c r="A8" s="65"/>
      <c r="B8" s="78" t="str">
        <f t="shared" ref="B8:B13" si="0">IF(A8=$N$9,$O$9,IF(A8=$N$10,$O$10,IF(A8=$N$11,$O$11,IF(A8=$N$12,$O$12,IF(A8=$N$13,$O$13,IF(A8=$P$9,$Q$9,IF(A8=$P$10,$Q$10,IF(A8=$P$11,$Q$11,IF(A8=$P$12,$Q$12,IF(A8=$P$13,$Q$13,IF(A8=$R$9,$S$9,IF(A8=$R$10,$S$10," "))))))))))))</f>
        <v xml:space="preserve"> </v>
      </c>
      <c r="C8" s="66"/>
      <c r="D8" s="67"/>
      <c r="E8" s="67"/>
      <c r="F8" s="79" t="str">
        <f t="shared" ref="F8:F10" si="1">IFERROR(($B8*$C8*$E8)," ")</f>
        <v xml:space="preserve"> </v>
      </c>
      <c r="G8" s="79" t="str">
        <f>IFERROR(($Q$4*$B8*$C8+$F8)," ")</f>
        <v xml:space="preserve"> </v>
      </c>
      <c r="I8" s="80"/>
      <c r="J8" s="155" t="s">
        <v>173</v>
      </c>
      <c r="K8" s="155"/>
      <c r="N8" s="144" t="s">
        <v>207</v>
      </c>
      <c r="O8" s="144"/>
      <c r="P8" s="144"/>
      <c r="Q8" s="144"/>
      <c r="R8" s="144"/>
      <c r="S8" s="144"/>
      <c r="T8" s="81"/>
      <c r="U8" s="81"/>
      <c r="V8" s="81"/>
      <c r="W8" s="81"/>
    </row>
    <row r="9" spans="1:23" ht="19" customHeight="1" thickTop="1" thickBot="1" x14ac:dyDescent="0.4">
      <c r="A9" s="65"/>
      <c r="B9" s="78" t="str">
        <f t="shared" si="0"/>
        <v xml:space="preserve"> </v>
      </c>
      <c r="C9" s="66"/>
      <c r="D9" s="67"/>
      <c r="E9" s="67"/>
      <c r="F9" s="79" t="str">
        <f t="shared" si="1"/>
        <v xml:space="preserve"> </v>
      </c>
      <c r="G9" s="79" t="str">
        <f t="shared" ref="G9:G13" si="2">IFERROR(($Q$4*$B9*$C9+$F9),"")</f>
        <v/>
      </c>
      <c r="I9" s="82"/>
      <c r="J9" s="156" t="s">
        <v>174</v>
      </c>
      <c r="K9" s="156"/>
      <c r="N9" s="83">
        <v>44927</v>
      </c>
      <c r="O9" s="84">
        <v>12</v>
      </c>
      <c r="P9" s="83">
        <v>45078</v>
      </c>
      <c r="Q9" s="84">
        <v>7</v>
      </c>
      <c r="R9" s="83">
        <v>45231</v>
      </c>
      <c r="S9" s="84">
        <v>2</v>
      </c>
    </row>
    <row r="10" spans="1:23" ht="19" customHeight="1" thickTop="1" thickBot="1" x14ac:dyDescent="0.4">
      <c r="A10" s="65"/>
      <c r="B10" s="78" t="str">
        <f t="shared" si="0"/>
        <v xml:space="preserve"> </v>
      </c>
      <c r="C10" s="66"/>
      <c r="D10" s="67"/>
      <c r="E10" s="67"/>
      <c r="F10" s="79" t="str">
        <f t="shared" si="1"/>
        <v xml:space="preserve"> </v>
      </c>
      <c r="G10" s="79" t="str">
        <f t="shared" si="2"/>
        <v/>
      </c>
      <c r="N10" s="83">
        <v>44958</v>
      </c>
      <c r="O10" s="84">
        <v>11</v>
      </c>
      <c r="P10" s="83">
        <v>45108</v>
      </c>
      <c r="Q10" s="84">
        <v>6</v>
      </c>
      <c r="R10" s="83">
        <v>45261</v>
      </c>
      <c r="S10" s="84">
        <v>1</v>
      </c>
    </row>
    <row r="11" spans="1:23" ht="19" customHeight="1" thickTop="1" thickBot="1" x14ac:dyDescent="0.4">
      <c r="A11" s="65"/>
      <c r="B11" s="78" t="str">
        <f t="shared" si="0"/>
        <v xml:space="preserve"> </v>
      </c>
      <c r="C11" s="66"/>
      <c r="D11" s="67"/>
      <c r="E11" s="67"/>
      <c r="F11" s="79" t="str">
        <f>IFERROR(($B11*$C11*$E11)," ")</f>
        <v xml:space="preserve"> </v>
      </c>
      <c r="G11" s="79" t="str">
        <f t="shared" si="2"/>
        <v/>
      </c>
      <c r="N11" s="83">
        <v>44986</v>
      </c>
      <c r="O11" s="84">
        <v>10</v>
      </c>
      <c r="P11" s="83">
        <v>45139</v>
      </c>
      <c r="Q11" s="84">
        <v>5</v>
      </c>
      <c r="R11" s="84"/>
      <c r="S11" s="84"/>
    </row>
    <row r="12" spans="1:23" ht="19" customHeight="1" thickTop="1" thickBot="1" x14ac:dyDescent="0.4">
      <c r="A12" s="65"/>
      <c r="B12" s="78" t="str">
        <f t="shared" si="0"/>
        <v xml:space="preserve"> </v>
      </c>
      <c r="C12" s="66"/>
      <c r="D12" s="67"/>
      <c r="E12" s="67"/>
      <c r="F12" s="79" t="str">
        <f>IFERROR(($B12*$C12*$E12)," ")</f>
        <v xml:space="preserve"> </v>
      </c>
      <c r="G12" s="79" t="str">
        <f t="shared" si="2"/>
        <v/>
      </c>
      <c r="N12" s="83">
        <v>45017</v>
      </c>
      <c r="O12" s="84">
        <v>9</v>
      </c>
      <c r="P12" s="83">
        <v>45170</v>
      </c>
      <c r="Q12" s="84">
        <v>4</v>
      </c>
      <c r="R12" s="84"/>
      <c r="S12" s="84"/>
    </row>
    <row r="13" spans="1:23" ht="19" customHeight="1" thickTop="1" thickBot="1" x14ac:dyDescent="0.4">
      <c r="A13" s="65"/>
      <c r="B13" s="78" t="str">
        <f t="shared" si="0"/>
        <v xml:space="preserve"> </v>
      </c>
      <c r="C13" s="66"/>
      <c r="D13" s="67"/>
      <c r="E13" s="67"/>
      <c r="F13" s="79" t="str">
        <f>IFERROR(($B13*$C13*$E13)," ")</f>
        <v xml:space="preserve"> </v>
      </c>
      <c r="G13" s="79" t="str">
        <f t="shared" si="2"/>
        <v/>
      </c>
      <c r="N13" s="83">
        <v>45047</v>
      </c>
      <c r="O13" s="84">
        <v>8</v>
      </c>
      <c r="P13" s="83">
        <v>45200</v>
      </c>
      <c r="Q13" s="84">
        <v>3</v>
      </c>
      <c r="R13" s="84"/>
      <c r="S13" s="84"/>
    </row>
    <row r="14" spans="1:23" ht="15" thickTop="1" x14ac:dyDescent="0.35"/>
    <row r="15" spans="1:23" ht="15" thickBot="1" x14ac:dyDescent="0.4"/>
    <row r="16" spans="1:23" ht="69.75" customHeight="1" thickTop="1" thickBot="1" x14ac:dyDescent="0.4">
      <c r="A16" s="73" t="s">
        <v>177</v>
      </c>
      <c r="B16" s="145" t="s">
        <v>205</v>
      </c>
      <c r="C16" s="146"/>
      <c r="D16" s="146"/>
      <c r="E16" s="146"/>
      <c r="F16" s="146"/>
      <c r="G16" s="146"/>
      <c r="H16" s="146"/>
      <c r="I16" s="146"/>
      <c r="J16" s="146"/>
      <c r="K16" s="146"/>
      <c r="L16" s="147"/>
      <c r="M16" s="74"/>
    </row>
    <row r="17" spans="1:27" ht="59" thickTop="1" thickBot="1" x14ac:dyDescent="0.4">
      <c r="A17" s="76" t="s">
        <v>150</v>
      </c>
      <c r="B17" s="76" t="s">
        <v>183</v>
      </c>
      <c r="C17" s="76" t="s">
        <v>184</v>
      </c>
      <c r="D17" s="76" t="s">
        <v>142</v>
      </c>
      <c r="E17" s="76" t="s">
        <v>167</v>
      </c>
      <c r="F17" s="85" t="s">
        <v>168</v>
      </c>
      <c r="G17" s="77" t="s">
        <v>169</v>
      </c>
      <c r="H17" s="76" t="s">
        <v>170</v>
      </c>
      <c r="I17" s="76" t="s">
        <v>148</v>
      </c>
      <c r="J17" s="76" t="s">
        <v>147</v>
      </c>
      <c r="K17" s="76" t="s">
        <v>204</v>
      </c>
      <c r="L17" s="98" t="s">
        <v>228</v>
      </c>
    </row>
    <row r="18" spans="1:27" ht="19" customHeight="1" thickTop="1" thickBot="1" x14ac:dyDescent="0.4">
      <c r="A18" s="65"/>
      <c r="B18" s="78" t="str">
        <f t="shared" ref="B18:B23" si="3">IF(A18=$U$19,$V$19,IF(A18=$U$20,$V$20,IF(A18=$U$21,$V$21,IF(A18=$U$22,$V$22,IF(A18=$U$23,$V$23,IF(A18=$W$19,$X$19,IF(A18=$W$20,$X$20,IF(A18=$W$21,$X$21,IF(A18=$W$22,$X$22,IF(A18=$W$23,$X$23,IF(A18=$Y$19,$Z$19,IF(A18=$Y$20,$Z$20," "))))))))))))</f>
        <v xml:space="preserve"> </v>
      </c>
      <c r="C18" s="78" t="str">
        <f t="shared" ref="C18:C23" si="4">IF(A18=$N$19,$O$19,IF(A18=$N$20,$O$20,IF(A18=$N$21,$O$21,IF(A18=$N$22,$O$22,IF(A18=$N$23,$O$23,IF(A18=$P$19,$Q$19,IF(A18=$P$20,$Q$20,IF(A18=$P$21,$Q$21,IF(A18=$P$22,$Q$22,IF(A18=$P$23,$Q$23,IF(A18=$R$19,$S$19,IF(A18=$R$20,$S$20," "))))))))))))</f>
        <v xml:space="preserve"> </v>
      </c>
      <c r="D18" s="66"/>
      <c r="E18" s="67"/>
      <c r="F18" s="67"/>
      <c r="G18" s="69"/>
      <c r="H18" s="67"/>
      <c r="I18" s="67"/>
      <c r="J18" s="79">
        <f>IFERROR(($H18-$I18/14)," ")</f>
        <v>0</v>
      </c>
      <c r="K18" s="79" t="str">
        <f t="shared" ref="K18:K23" si="5">IFERROR(($F18*$B18*$D18+ROUND($J18,2)*$C18*$D18)," ")</f>
        <v xml:space="preserve"> </v>
      </c>
      <c r="L18" s="79" t="str">
        <f>IFERROR(((($B18+$C18)*$D18*$Q$4+$K18))," ")</f>
        <v xml:space="preserve"> </v>
      </c>
      <c r="N18" s="149" t="s">
        <v>208</v>
      </c>
      <c r="O18" s="149"/>
      <c r="P18" s="149"/>
      <c r="Q18" s="149"/>
      <c r="R18" s="149"/>
      <c r="S18" s="149"/>
      <c r="T18" s="70"/>
      <c r="U18" s="141" t="s">
        <v>209</v>
      </c>
      <c r="V18" s="141"/>
      <c r="W18" s="141"/>
      <c r="X18" s="141"/>
      <c r="Y18" s="141"/>
      <c r="Z18" s="141"/>
    </row>
    <row r="19" spans="1:27" ht="19" customHeight="1" thickTop="1" thickBot="1" x14ac:dyDescent="0.4">
      <c r="A19" s="65"/>
      <c r="B19" s="78" t="str">
        <f t="shared" si="3"/>
        <v xml:space="preserve"> </v>
      </c>
      <c r="C19" s="78" t="str">
        <f t="shared" si="4"/>
        <v xml:space="preserve"> </v>
      </c>
      <c r="D19" s="66"/>
      <c r="E19" s="67"/>
      <c r="F19" s="67"/>
      <c r="G19" s="69"/>
      <c r="H19" s="67"/>
      <c r="I19" s="67"/>
      <c r="J19" s="79">
        <f t="shared" ref="J19:J23" si="6">IFERROR(($H19-$I19/14)," ")</f>
        <v>0</v>
      </c>
      <c r="K19" s="79" t="str">
        <f t="shared" si="5"/>
        <v xml:space="preserve"> </v>
      </c>
      <c r="L19" s="79" t="str">
        <f t="shared" ref="L19:L22" si="7">IFERROR(((($B19+$C19)*$D19*$Q$4+$K19))," ")</f>
        <v xml:space="preserve"> </v>
      </c>
      <c r="N19" s="83">
        <v>44562</v>
      </c>
      <c r="O19" s="84">
        <v>12</v>
      </c>
      <c r="P19" s="83">
        <v>44713</v>
      </c>
      <c r="Q19" s="84">
        <v>7</v>
      </c>
      <c r="R19" s="83">
        <v>44866</v>
      </c>
      <c r="S19" s="84">
        <v>2</v>
      </c>
      <c r="U19" s="83">
        <v>44562</v>
      </c>
      <c r="V19" s="84">
        <v>0</v>
      </c>
      <c r="W19" s="83">
        <v>44713</v>
      </c>
      <c r="X19" s="84">
        <v>5</v>
      </c>
      <c r="Y19" s="83">
        <v>44866</v>
      </c>
      <c r="Z19" s="84">
        <v>10</v>
      </c>
    </row>
    <row r="20" spans="1:27" ht="19" customHeight="1" thickTop="1" thickBot="1" x14ac:dyDescent="0.4">
      <c r="A20" s="65"/>
      <c r="B20" s="78" t="str">
        <f t="shared" si="3"/>
        <v xml:space="preserve"> </v>
      </c>
      <c r="C20" s="78" t="str">
        <f t="shared" si="4"/>
        <v xml:space="preserve"> </v>
      </c>
      <c r="D20" s="66"/>
      <c r="E20" s="67"/>
      <c r="F20" s="67"/>
      <c r="G20" s="69"/>
      <c r="H20" s="67"/>
      <c r="I20" s="67"/>
      <c r="J20" s="79">
        <f t="shared" si="6"/>
        <v>0</v>
      </c>
      <c r="K20" s="79" t="str">
        <f t="shared" si="5"/>
        <v xml:space="preserve"> </v>
      </c>
      <c r="L20" s="79" t="str">
        <f t="shared" si="7"/>
        <v xml:space="preserve"> </v>
      </c>
      <c r="N20" s="83">
        <v>44593</v>
      </c>
      <c r="O20" s="84">
        <v>11</v>
      </c>
      <c r="P20" s="83">
        <v>44743</v>
      </c>
      <c r="Q20" s="84">
        <v>6</v>
      </c>
      <c r="R20" s="83">
        <v>44896</v>
      </c>
      <c r="S20" s="84">
        <v>1</v>
      </c>
      <c r="U20" s="83">
        <v>44593</v>
      </c>
      <c r="V20" s="84">
        <v>1</v>
      </c>
      <c r="W20" s="83">
        <v>44743</v>
      </c>
      <c r="X20" s="84">
        <v>6</v>
      </c>
      <c r="Y20" s="83">
        <v>44896</v>
      </c>
      <c r="Z20" s="84">
        <v>11</v>
      </c>
    </row>
    <row r="21" spans="1:27" ht="19" customHeight="1" thickTop="1" thickBot="1" x14ac:dyDescent="0.4">
      <c r="A21" s="65"/>
      <c r="B21" s="78" t="str">
        <f t="shared" si="3"/>
        <v xml:space="preserve"> </v>
      </c>
      <c r="C21" s="78" t="str">
        <f t="shared" si="4"/>
        <v xml:space="preserve"> </v>
      </c>
      <c r="D21" s="66"/>
      <c r="E21" s="67"/>
      <c r="F21" s="67"/>
      <c r="G21" s="69"/>
      <c r="H21" s="67"/>
      <c r="I21" s="67"/>
      <c r="J21" s="79">
        <f t="shared" si="6"/>
        <v>0</v>
      </c>
      <c r="K21" s="79" t="str">
        <f t="shared" si="5"/>
        <v xml:space="preserve"> </v>
      </c>
      <c r="L21" s="79" t="str">
        <f t="shared" si="7"/>
        <v xml:space="preserve"> </v>
      </c>
      <c r="N21" s="83">
        <v>44621</v>
      </c>
      <c r="O21" s="84">
        <v>10</v>
      </c>
      <c r="P21" s="83">
        <v>44774</v>
      </c>
      <c r="Q21" s="84">
        <v>5</v>
      </c>
      <c r="R21" s="84"/>
      <c r="S21" s="84"/>
      <c r="U21" s="83">
        <v>44621</v>
      </c>
      <c r="V21" s="84">
        <v>2</v>
      </c>
      <c r="W21" s="83">
        <v>44774</v>
      </c>
      <c r="X21" s="84">
        <v>7</v>
      </c>
      <c r="Y21" s="84"/>
      <c r="Z21" s="84"/>
    </row>
    <row r="22" spans="1:27" ht="19" customHeight="1" thickTop="1" thickBot="1" x14ac:dyDescent="0.4">
      <c r="A22" s="65"/>
      <c r="B22" s="78" t="str">
        <f t="shared" si="3"/>
        <v xml:space="preserve"> </v>
      </c>
      <c r="C22" s="78" t="str">
        <f t="shared" si="4"/>
        <v xml:space="preserve"> </v>
      </c>
      <c r="D22" s="66"/>
      <c r="E22" s="67"/>
      <c r="F22" s="67"/>
      <c r="G22" s="69"/>
      <c r="H22" s="67"/>
      <c r="I22" s="67"/>
      <c r="J22" s="79">
        <f t="shared" si="6"/>
        <v>0</v>
      </c>
      <c r="K22" s="79" t="str">
        <f t="shared" si="5"/>
        <v xml:space="preserve"> </v>
      </c>
      <c r="L22" s="79" t="str">
        <f t="shared" si="7"/>
        <v xml:space="preserve"> </v>
      </c>
      <c r="N22" s="83">
        <v>44652</v>
      </c>
      <c r="O22" s="84">
        <v>9</v>
      </c>
      <c r="P22" s="83">
        <v>44805</v>
      </c>
      <c r="Q22" s="84">
        <v>4</v>
      </c>
      <c r="R22" s="84"/>
      <c r="S22" s="84"/>
      <c r="U22" s="83">
        <v>44652</v>
      </c>
      <c r="V22" s="84">
        <v>3</v>
      </c>
      <c r="W22" s="83">
        <v>44805</v>
      </c>
      <c r="X22" s="84">
        <v>8</v>
      </c>
      <c r="Y22" s="84"/>
      <c r="Z22" s="84"/>
    </row>
    <row r="23" spans="1:27" ht="19" customHeight="1" thickTop="1" thickBot="1" x14ac:dyDescent="0.4">
      <c r="A23" s="65"/>
      <c r="B23" s="78" t="str">
        <f t="shared" si="3"/>
        <v xml:space="preserve"> </v>
      </c>
      <c r="C23" s="78" t="str">
        <f t="shared" si="4"/>
        <v xml:space="preserve"> </v>
      </c>
      <c r="D23" s="66"/>
      <c r="E23" s="67"/>
      <c r="F23" s="67"/>
      <c r="G23" s="69"/>
      <c r="H23" s="67"/>
      <c r="I23" s="67"/>
      <c r="J23" s="79">
        <f t="shared" si="6"/>
        <v>0</v>
      </c>
      <c r="K23" s="79" t="str">
        <f t="shared" si="5"/>
        <v xml:space="preserve"> </v>
      </c>
      <c r="L23" s="79" t="str">
        <f>IFERROR(((($B23+$C23)*$D23*$Q$4+$K23))," ")</f>
        <v xml:space="preserve"> </v>
      </c>
      <c r="N23" s="83">
        <v>44682</v>
      </c>
      <c r="O23" s="84">
        <v>8</v>
      </c>
      <c r="P23" s="83">
        <v>44835</v>
      </c>
      <c r="Q23" s="84">
        <v>3</v>
      </c>
      <c r="R23" s="84"/>
      <c r="S23" s="84"/>
      <c r="U23" s="83">
        <v>44682</v>
      </c>
      <c r="V23" s="84">
        <v>4</v>
      </c>
      <c r="W23" s="83">
        <v>44835</v>
      </c>
      <c r="X23" s="84">
        <v>9</v>
      </c>
      <c r="Y23" s="84"/>
      <c r="Z23" s="84"/>
    </row>
    <row r="24" spans="1:27" s="87" customFormat="1" ht="15" thickTop="1" x14ac:dyDescent="0.35">
      <c r="A24" s="86"/>
      <c r="B24" s="86"/>
      <c r="C24" s="86"/>
      <c r="D24" s="86"/>
      <c r="E24" s="86"/>
      <c r="F24" s="86"/>
      <c r="G24" s="86"/>
      <c r="H24" s="86"/>
    </row>
    <row r="25" spans="1:27" s="87" customFormat="1" ht="15" thickBot="1" x14ac:dyDescent="0.4">
      <c r="A25" s="86"/>
      <c r="B25" s="86"/>
      <c r="C25" s="86"/>
      <c r="D25" s="86"/>
      <c r="E25" s="86"/>
      <c r="F25" s="86"/>
      <c r="G25" s="86"/>
      <c r="H25" s="86"/>
    </row>
    <row r="26" spans="1:27" ht="57.75" customHeight="1" thickTop="1" thickBot="1" x14ac:dyDescent="0.4">
      <c r="A26" s="73" t="s">
        <v>178</v>
      </c>
      <c r="B26" s="145" t="s">
        <v>206</v>
      </c>
      <c r="C26" s="146"/>
      <c r="D26" s="146"/>
      <c r="E26" s="146"/>
      <c r="F26" s="146"/>
      <c r="G26" s="146"/>
      <c r="H26" s="146"/>
      <c r="I26" s="146"/>
      <c r="J26" s="146"/>
      <c r="K26" s="146"/>
      <c r="L26" s="146"/>
      <c r="M26" s="147"/>
    </row>
    <row r="27" spans="1:27" ht="59" thickTop="1" thickBot="1" x14ac:dyDescent="0.4">
      <c r="A27" s="76" t="s">
        <v>149</v>
      </c>
      <c r="B27" s="76" t="s">
        <v>184</v>
      </c>
      <c r="C27" s="76" t="s">
        <v>185</v>
      </c>
      <c r="D27" s="76" t="s">
        <v>142</v>
      </c>
      <c r="E27" s="76" t="s">
        <v>169</v>
      </c>
      <c r="F27" s="85" t="s">
        <v>170</v>
      </c>
      <c r="G27" s="77" t="s">
        <v>171</v>
      </c>
      <c r="H27" s="76" t="s">
        <v>172</v>
      </c>
      <c r="I27" s="76" t="s">
        <v>148</v>
      </c>
      <c r="J27" s="76" t="s">
        <v>147</v>
      </c>
      <c r="K27" s="76" t="s">
        <v>161</v>
      </c>
      <c r="L27" s="76" t="s">
        <v>204</v>
      </c>
      <c r="M27" s="96" t="s">
        <v>228</v>
      </c>
    </row>
    <row r="28" spans="1:27" ht="19" customHeight="1" thickTop="1" thickBot="1" x14ac:dyDescent="0.4">
      <c r="A28" s="65"/>
      <c r="B28" s="78" t="str">
        <f t="shared" ref="B28:B33" si="8">IF(A28=$U$29,$V$29,IF(A28=$U$30,$V$30,IF(A28=$U$31,$V$31,IF(A28=$U$32,$V$32,IF(A28=$U$33,$V$33,IF(A28=$W$29,$X$29,IF(A28=$W$30,$X$30,IF(A28=$W$31,$X$31,IF(A28=$W$32,$X$32,IF(A28=$W$33,$X$33,IF(A28=$Y$29,$Z$29,IF(A28=$Y$30,$Z$30," "))))))))))))</f>
        <v xml:space="preserve"> </v>
      </c>
      <c r="C28" s="78" t="str">
        <f t="shared" ref="C28:C33" si="9">IF(A28=$N$29,$O$29,IF(A28=$N$30,$O$30,IF(A28=$N$31,$O$31,IF(A28=$N$32,$O$32,IF(A28=$N$33,$O$33,IF(A28=$P$29,$Q$29,IF(A28=$P$30,$Q$30,IF(A28=$P$31,$Q$31,IF(A28=$P$32,$Q$32,IF(A28=$P$33,$Q$33,IF(A28=$R$29,$S$29,IF(A28=$R$30,$S$30," "))))))))))))</f>
        <v xml:space="preserve"> </v>
      </c>
      <c r="D28" s="66"/>
      <c r="E28" s="67"/>
      <c r="F28" s="68"/>
      <c r="G28" s="69"/>
      <c r="H28" s="67"/>
      <c r="I28" s="67"/>
      <c r="J28" s="79">
        <f>IFERROR(($F28-$I28/14)," ")</f>
        <v>0</v>
      </c>
      <c r="K28" s="88">
        <f>IFERROR(($H28-$I28/14)," ")</f>
        <v>0</v>
      </c>
      <c r="L28" s="79" t="str">
        <f t="shared" ref="L28:L33" si="10">IFERROR((ROUND($J28,2)*$B28*$D28+ROUND($K28,2)*$C28*$D28)," ")</f>
        <v xml:space="preserve"> </v>
      </c>
      <c r="M28" s="79" t="str">
        <f>IFERROR(((($B28+$C28)*$D28*$Q$4+$L28))," ")</f>
        <v xml:space="preserve"> </v>
      </c>
      <c r="N28" s="142" t="s">
        <v>210</v>
      </c>
      <c r="O28" s="142"/>
      <c r="P28" s="142"/>
      <c r="Q28" s="142"/>
      <c r="R28" s="142"/>
      <c r="S28" s="142"/>
      <c r="T28" s="81"/>
      <c r="U28" s="143" t="s">
        <v>211</v>
      </c>
      <c r="V28" s="143"/>
      <c r="W28" s="143"/>
      <c r="X28" s="143"/>
      <c r="Y28" s="143"/>
      <c r="Z28" s="143"/>
      <c r="AA28" s="81"/>
    </row>
    <row r="29" spans="1:27" ht="19" customHeight="1" thickTop="1" thickBot="1" x14ac:dyDescent="0.4">
      <c r="A29" s="65"/>
      <c r="B29" s="78" t="str">
        <f t="shared" si="8"/>
        <v xml:space="preserve"> </v>
      </c>
      <c r="C29" s="78" t="str">
        <f t="shared" si="9"/>
        <v xml:space="preserve"> </v>
      </c>
      <c r="D29" s="66"/>
      <c r="E29" s="67"/>
      <c r="F29" s="68"/>
      <c r="G29" s="69"/>
      <c r="H29" s="67"/>
      <c r="I29" s="67"/>
      <c r="J29" s="79">
        <f t="shared" ref="J29:J33" si="11">IFERROR(($F29-$I29/14)," ")</f>
        <v>0</v>
      </c>
      <c r="K29" s="88">
        <f t="shared" ref="K29:K33" si="12">IFERROR(($H29-$I29/14)," ")</f>
        <v>0</v>
      </c>
      <c r="L29" s="79" t="str">
        <f t="shared" si="10"/>
        <v xml:space="preserve"> </v>
      </c>
      <c r="M29" s="79" t="str">
        <f t="shared" ref="M29:M33" si="13">IFERROR(((($B29+$C29)*$D29*$Q$4+$L29))," ")</f>
        <v xml:space="preserve"> </v>
      </c>
      <c r="N29" s="83">
        <v>44197</v>
      </c>
      <c r="O29" s="84">
        <v>12</v>
      </c>
      <c r="P29" s="83">
        <v>44348</v>
      </c>
      <c r="Q29" s="84">
        <v>7</v>
      </c>
      <c r="R29" s="83">
        <v>44501</v>
      </c>
      <c r="S29" s="84">
        <v>2</v>
      </c>
      <c r="U29" s="83">
        <v>44197</v>
      </c>
      <c r="V29" s="84">
        <v>0</v>
      </c>
      <c r="W29" s="83">
        <v>44348</v>
      </c>
      <c r="X29" s="84">
        <v>5</v>
      </c>
      <c r="Y29" s="83">
        <v>44501</v>
      </c>
      <c r="Z29" s="84">
        <v>10</v>
      </c>
    </row>
    <row r="30" spans="1:27" ht="19" customHeight="1" thickTop="1" thickBot="1" x14ac:dyDescent="0.4">
      <c r="A30" s="65"/>
      <c r="B30" s="78" t="str">
        <f t="shared" si="8"/>
        <v xml:space="preserve"> </v>
      </c>
      <c r="C30" s="78" t="str">
        <f t="shared" si="9"/>
        <v xml:space="preserve"> </v>
      </c>
      <c r="D30" s="66"/>
      <c r="E30" s="67"/>
      <c r="F30" s="68"/>
      <c r="G30" s="69"/>
      <c r="H30" s="67"/>
      <c r="I30" s="67"/>
      <c r="J30" s="79">
        <f t="shared" si="11"/>
        <v>0</v>
      </c>
      <c r="K30" s="88">
        <f t="shared" si="12"/>
        <v>0</v>
      </c>
      <c r="L30" s="79" t="str">
        <f t="shared" si="10"/>
        <v xml:space="preserve"> </v>
      </c>
      <c r="M30" s="79" t="str">
        <f t="shared" si="13"/>
        <v xml:space="preserve"> </v>
      </c>
      <c r="N30" s="83">
        <v>44228</v>
      </c>
      <c r="O30" s="84">
        <v>11</v>
      </c>
      <c r="P30" s="83">
        <v>44378</v>
      </c>
      <c r="Q30" s="84">
        <v>6</v>
      </c>
      <c r="R30" s="83">
        <v>44531</v>
      </c>
      <c r="S30" s="84">
        <v>1</v>
      </c>
      <c r="U30" s="83">
        <v>44228</v>
      </c>
      <c r="V30" s="84">
        <v>1</v>
      </c>
      <c r="W30" s="83">
        <v>44378</v>
      </c>
      <c r="X30" s="84">
        <v>6</v>
      </c>
      <c r="Y30" s="83">
        <v>44531</v>
      </c>
      <c r="Z30" s="84">
        <v>11</v>
      </c>
    </row>
    <row r="31" spans="1:27" ht="19" customHeight="1" thickTop="1" thickBot="1" x14ac:dyDescent="0.4">
      <c r="A31" s="65"/>
      <c r="B31" s="78" t="str">
        <f t="shared" si="8"/>
        <v xml:space="preserve"> </v>
      </c>
      <c r="C31" s="78" t="str">
        <f t="shared" si="9"/>
        <v xml:space="preserve"> </v>
      </c>
      <c r="D31" s="66"/>
      <c r="E31" s="67"/>
      <c r="F31" s="68"/>
      <c r="G31" s="69"/>
      <c r="H31" s="67"/>
      <c r="I31" s="67"/>
      <c r="J31" s="79">
        <f t="shared" si="11"/>
        <v>0</v>
      </c>
      <c r="K31" s="88">
        <f t="shared" si="12"/>
        <v>0</v>
      </c>
      <c r="L31" s="79" t="str">
        <f t="shared" si="10"/>
        <v xml:space="preserve"> </v>
      </c>
      <c r="M31" s="79" t="str">
        <f t="shared" si="13"/>
        <v xml:space="preserve"> </v>
      </c>
      <c r="N31" s="83">
        <v>44256</v>
      </c>
      <c r="O31" s="84">
        <v>10</v>
      </c>
      <c r="P31" s="83">
        <v>44409</v>
      </c>
      <c r="Q31" s="84">
        <v>5</v>
      </c>
      <c r="R31" s="84"/>
      <c r="S31" s="84"/>
      <c r="U31" s="83">
        <v>44256</v>
      </c>
      <c r="V31" s="84">
        <v>2</v>
      </c>
      <c r="W31" s="83">
        <v>44409</v>
      </c>
      <c r="X31" s="84">
        <v>7</v>
      </c>
      <c r="Y31" s="84"/>
      <c r="Z31" s="84"/>
    </row>
    <row r="32" spans="1:27" ht="19" customHeight="1" thickTop="1" thickBot="1" x14ac:dyDescent="0.4">
      <c r="A32" s="65"/>
      <c r="B32" s="78" t="str">
        <f t="shared" si="8"/>
        <v xml:space="preserve"> </v>
      </c>
      <c r="C32" s="78" t="str">
        <f t="shared" si="9"/>
        <v xml:space="preserve"> </v>
      </c>
      <c r="D32" s="66"/>
      <c r="E32" s="67"/>
      <c r="F32" s="68"/>
      <c r="G32" s="69"/>
      <c r="H32" s="67"/>
      <c r="I32" s="67"/>
      <c r="J32" s="79">
        <f t="shared" si="11"/>
        <v>0</v>
      </c>
      <c r="K32" s="88">
        <f t="shared" si="12"/>
        <v>0</v>
      </c>
      <c r="L32" s="79" t="str">
        <f t="shared" si="10"/>
        <v xml:space="preserve"> </v>
      </c>
      <c r="M32" s="79" t="str">
        <f t="shared" si="13"/>
        <v xml:space="preserve"> </v>
      </c>
      <c r="N32" s="83">
        <v>44287</v>
      </c>
      <c r="O32" s="84">
        <v>9</v>
      </c>
      <c r="P32" s="83">
        <v>44440</v>
      </c>
      <c r="Q32" s="84">
        <v>4</v>
      </c>
      <c r="R32" s="84"/>
      <c r="S32" s="84"/>
      <c r="U32" s="83">
        <v>44287</v>
      </c>
      <c r="V32" s="84">
        <v>3</v>
      </c>
      <c r="W32" s="83">
        <v>44440</v>
      </c>
      <c r="X32" s="84">
        <v>8</v>
      </c>
      <c r="Y32" s="84"/>
      <c r="Z32" s="84"/>
    </row>
    <row r="33" spans="1:26" ht="19" customHeight="1" thickTop="1" thickBot="1" x14ac:dyDescent="0.4">
      <c r="A33" s="65"/>
      <c r="B33" s="78" t="str">
        <f t="shared" si="8"/>
        <v xml:space="preserve"> </v>
      </c>
      <c r="C33" s="78" t="str">
        <f t="shared" si="9"/>
        <v xml:space="preserve"> </v>
      </c>
      <c r="D33" s="66"/>
      <c r="E33" s="67"/>
      <c r="F33" s="68"/>
      <c r="G33" s="69"/>
      <c r="H33" s="67"/>
      <c r="I33" s="67"/>
      <c r="J33" s="79">
        <f t="shared" si="11"/>
        <v>0</v>
      </c>
      <c r="K33" s="88">
        <f t="shared" si="12"/>
        <v>0</v>
      </c>
      <c r="L33" s="79" t="str">
        <f t="shared" si="10"/>
        <v xml:space="preserve"> </v>
      </c>
      <c r="M33" s="79" t="str">
        <f t="shared" si="13"/>
        <v xml:space="preserve"> </v>
      </c>
      <c r="N33" s="83">
        <v>44317</v>
      </c>
      <c r="O33" s="84">
        <v>8</v>
      </c>
      <c r="P33" s="83">
        <v>44470</v>
      </c>
      <c r="Q33" s="84">
        <v>3</v>
      </c>
      <c r="R33" s="84"/>
      <c r="S33" s="84"/>
      <c r="U33" s="83">
        <v>44317</v>
      </c>
      <c r="V33" s="84">
        <v>4</v>
      </c>
      <c r="W33" s="83">
        <v>44470</v>
      </c>
      <c r="X33" s="84">
        <v>9</v>
      </c>
      <c r="Y33" s="84"/>
      <c r="Z33" s="84"/>
    </row>
    <row r="34" spans="1:26" ht="15" thickTop="1" x14ac:dyDescent="0.35"/>
    <row r="35" spans="1:26" ht="15" thickBot="1" x14ac:dyDescent="0.4"/>
    <row r="36" spans="1:26" ht="57.5" customHeight="1" thickTop="1" thickBot="1" x14ac:dyDescent="0.4">
      <c r="A36" s="73" t="s">
        <v>225</v>
      </c>
      <c r="B36" s="145" t="s">
        <v>227</v>
      </c>
      <c r="C36" s="146"/>
      <c r="D36" s="146"/>
      <c r="E36" s="146"/>
      <c r="F36" s="146"/>
      <c r="G36" s="146"/>
      <c r="H36" s="146"/>
      <c r="I36" s="147"/>
    </row>
    <row r="37" spans="1:26" ht="59" thickTop="1" thickBot="1" x14ac:dyDescent="0.4">
      <c r="A37" s="76" t="s">
        <v>158</v>
      </c>
      <c r="B37" s="77" t="s">
        <v>182</v>
      </c>
      <c r="C37" s="76" t="s">
        <v>142</v>
      </c>
      <c r="D37" s="76" t="s">
        <v>171</v>
      </c>
      <c r="E37" s="76" t="s">
        <v>172</v>
      </c>
      <c r="F37" s="76" t="s">
        <v>148</v>
      </c>
      <c r="G37" s="76" t="s">
        <v>161</v>
      </c>
      <c r="H37" s="76" t="s">
        <v>204</v>
      </c>
      <c r="I37" s="76" t="s">
        <v>228</v>
      </c>
    </row>
    <row r="38" spans="1:26" ht="18.5" customHeight="1" thickTop="1" thickBot="1" x14ac:dyDescent="0.4">
      <c r="A38" s="65"/>
      <c r="B38" s="78" t="str">
        <f>IF(A38=$P$39,$Q$39,IF(A38=$P$40,$Q$40,IF(A38=$P$41,$Q$41,IF(A38=$P$42,$Q$42,IF(A38=$P$43,$Q$43,IF(A38=$R$39,$S$39,IF(A38=$R$40,$S$40,IF(A38=$R$41,$S$41,IF(A38=$R$42,$S$42,IF(A38=$R$43,$S$43,IF(A38=$T$39,$U$39,IF(A38=$T$40,$U$40," "))))))))))))</f>
        <v xml:space="preserve"> </v>
      </c>
      <c r="C38" s="66"/>
      <c r="D38" s="67"/>
      <c r="E38" s="67"/>
      <c r="F38" s="67"/>
      <c r="G38" s="79">
        <f>IFERROR(($E38-$F38/14)," ")</f>
        <v>0</v>
      </c>
      <c r="H38" s="79" t="str">
        <f>IFERROR((ROUND($G38,2)*$B38*$C38)," ")</f>
        <v xml:space="preserve"> </v>
      </c>
      <c r="I38" s="79" t="str">
        <f t="shared" ref="I38:I43" si="14">IFERROR(($Q$4*$B38*$C38+$H38)," ")</f>
        <v xml:space="preserve"> </v>
      </c>
      <c r="P38" s="144" t="s">
        <v>210</v>
      </c>
      <c r="Q38" s="144"/>
      <c r="R38" s="144"/>
      <c r="S38" s="144"/>
      <c r="T38" s="144"/>
      <c r="U38" s="144"/>
    </row>
    <row r="39" spans="1:26" ht="18.5" customHeight="1" thickTop="1" thickBot="1" x14ac:dyDescent="0.4">
      <c r="A39" s="65"/>
      <c r="B39" s="78" t="str">
        <f t="shared" ref="B39:B43" si="15">IF(A39=$P$39,$Q$39,IF(A39=$P$40,$Q$40,IF(A39=$P$41,$Q$41,IF(A39=$P$42,$Q$42,IF(A39=$P$43,$Q$43,IF(A39=$R$39,$S$39,IF(A39=$R$40,$S$40,IF(A39=$R$41,$S$41,IF(A39=$R$42,$S$42,IF(A39=$R$43,$S$43,IF(A39=$T$39,$U$39,IF(A39=$T$40,$U$40," "))))))))))))</f>
        <v xml:space="preserve"> </v>
      </c>
      <c r="C39" s="66"/>
      <c r="D39" s="67"/>
      <c r="E39" s="67"/>
      <c r="F39" s="67"/>
      <c r="G39" s="79">
        <f t="shared" ref="G39:G43" si="16">IFERROR(($E39-$F39/14)," ")</f>
        <v>0</v>
      </c>
      <c r="H39" s="79" t="str">
        <f t="shared" ref="H39:H43" si="17">IFERROR((ROUND($G39,2)*$B39*$C39)," ")</f>
        <v xml:space="preserve"> </v>
      </c>
      <c r="I39" s="79" t="str">
        <f t="shared" si="14"/>
        <v xml:space="preserve"> </v>
      </c>
      <c r="P39" s="83">
        <v>43831</v>
      </c>
      <c r="Q39" s="84">
        <v>0</v>
      </c>
      <c r="R39" s="83">
        <v>43983</v>
      </c>
      <c r="S39" s="84">
        <v>5</v>
      </c>
      <c r="T39" s="83">
        <v>44136</v>
      </c>
      <c r="U39" s="84">
        <v>10</v>
      </c>
    </row>
    <row r="40" spans="1:26" ht="18.5" customHeight="1" thickTop="1" thickBot="1" x14ac:dyDescent="0.4">
      <c r="A40" s="65"/>
      <c r="B40" s="78" t="str">
        <f t="shared" si="15"/>
        <v xml:space="preserve"> </v>
      </c>
      <c r="C40" s="66"/>
      <c r="D40" s="67"/>
      <c r="E40" s="67"/>
      <c r="F40" s="67"/>
      <c r="G40" s="79">
        <f t="shared" si="16"/>
        <v>0</v>
      </c>
      <c r="H40" s="79" t="str">
        <f t="shared" si="17"/>
        <v xml:space="preserve"> </v>
      </c>
      <c r="I40" s="79" t="str">
        <f t="shared" si="14"/>
        <v xml:space="preserve"> </v>
      </c>
      <c r="P40" s="83">
        <v>43862</v>
      </c>
      <c r="Q40" s="84">
        <v>1</v>
      </c>
      <c r="R40" s="83">
        <v>44013</v>
      </c>
      <c r="S40" s="84">
        <v>6</v>
      </c>
      <c r="T40" s="83">
        <v>44166</v>
      </c>
      <c r="U40" s="84">
        <v>11</v>
      </c>
    </row>
    <row r="41" spans="1:26" ht="18.5" customHeight="1" thickTop="1" thickBot="1" x14ac:dyDescent="0.4">
      <c r="A41" s="65"/>
      <c r="B41" s="78" t="str">
        <f t="shared" si="15"/>
        <v xml:space="preserve"> </v>
      </c>
      <c r="C41" s="66"/>
      <c r="D41" s="67"/>
      <c r="E41" s="67"/>
      <c r="F41" s="67"/>
      <c r="G41" s="79">
        <f t="shared" si="16"/>
        <v>0</v>
      </c>
      <c r="H41" s="79" t="str">
        <f t="shared" si="17"/>
        <v xml:space="preserve"> </v>
      </c>
      <c r="I41" s="79" t="str">
        <f t="shared" si="14"/>
        <v xml:space="preserve"> </v>
      </c>
      <c r="P41" s="83">
        <v>43891</v>
      </c>
      <c r="Q41" s="84">
        <v>2</v>
      </c>
      <c r="R41" s="83">
        <v>44044</v>
      </c>
      <c r="S41" s="84">
        <v>7</v>
      </c>
      <c r="T41" s="84"/>
      <c r="U41" s="84"/>
    </row>
    <row r="42" spans="1:26" ht="18.5" customHeight="1" thickTop="1" thickBot="1" x14ac:dyDescent="0.4">
      <c r="A42" s="65"/>
      <c r="B42" s="78" t="str">
        <f t="shared" si="15"/>
        <v xml:space="preserve"> </v>
      </c>
      <c r="C42" s="66"/>
      <c r="D42" s="67"/>
      <c r="E42" s="67"/>
      <c r="F42" s="67"/>
      <c r="G42" s="79">
        <f t="shared" si="16"/>
        <v>0</v>
      </c>
      <c r="H42" s="79" t="str">
        <f t="shared" si="17"/>
        <v xml:space="preserve"> </v>
      </c>
      <c r="I42" s="79" t="str">
        <f t="shared" si="14"/>
        <v xml:space="preserve"> </v>
      </c>
      <c r="P42" s="83">
        <v>43922</v>
      </c>
      <c r="Q42" s="84">
        <v>3</v>
      </c>
      <c r="R42" s="83">
        <v>44075</v>
      </c>
      <c r="S42" s="84">
        <v>8</v>
      </c>
      <c r="T42" s="84"/>
      <c r="U42" s="84"/>
    </row>
    <row r="43" spans="1:26" ht="18.5" customHeight="1" thickTop="1" thickBot="1" x14ac:dyDescent="0.4">
      <c r="A43" s="65"/>
      <c r="B43" s="78" t="str">
        <f t="shared" si="15"/>
        <v xml:space="preserve"> </v>
      </c>
      <c r="C43" s="66"/>
      <c r="D43" s="67"/>
      <c r="E43" s="67"/>
      <c r="F43" s="67"/>
      <c r="G43" s="79">
        <f t="shared" si="16"/>
        <v>0</v>
      </c>
      <c r="H43" s="79" t="str">
        <f t="shared" si="17"/>
        <v xml:space="preserve"> </v>
      </c>
      <c r="I43" s="79" t="str">
        <f t="shared" si="14"/>
        <v xml:space="preserve"> </v>
      </c>
      <c r="P43" s="83">
        <v>43952</v>
      </c>
      <c r="Q43" s="84">
        <v>4</v>
      </c>
      <c r="R43" s="83">
        <v>44105</v>
      </c>
      <c r="S43" s="84">
        <v>9</v>
      </c>
      <c r="T43" s="84"/>
      <c r="U43" s="84"/>
    </row>
    <row r="44" spans="1:26" ht="15.5" thickTop="1" thickBot="1" x14ac:dyDescent="0.4">
      <c r="B44" s="99"/>
      <c r="C44" s="99"/>
      <c r="D44" s="99"/>
    </row>
    <row r="45" spans="1:26" ht="15.75" customHeight="1" thickTop="1" thickBot="1" x14ac:dyDescent="0.4">
      <c r="A45" s="139" t="s">
        <v>162</v>
      </c>
      <c r="B45" s="148"/>
      <c r="C45" s="148"/>
      <c r="D45" s="148"/>
      <c r="E45" s="148"/>
      <c r="F45" s="148"/>
      <c r="G45" s="148"/>
      <c r="H45" s="148"/>
      <c r="I45" s="148"/>
      <c r="J45" s="148"/>
      <c r="K45" s="148"/>
      <c r="L45" s="148"/>
      <c r="M45" s="148"/>
    </row>
    <row r="46" spans="1:26" ht="15.75" customHeight="1" thickTop="1" thickBot="1" x14ac:dyDescent="0.4">
      <c r="A46" s="140"/>
      <c r="B46" s="148"/>
      <c r="C46" s="148"/>
      <c r="D46" s="148"/>
      <c r="E46" s="148"/>
      <c r="F46" s="148"/>
      <c r="G46" s="148"/>
      <c r="H46" s="148"/>
      <c r="I46" s="148"/>
      <c r="J46" s="148"/>
      <c r="K46" s="148"/>
      <c r="L46" s="148"/>
      <c r="M46" s="148"/>
    </row>
    <row r="47" spans="1:26" ht="15" thickTop="1" x14ac:dyDescent="0.35"/>
  </sheetData>
  <sheetProtection algorithmName="SHA-512" hashValue="YtV+g5/GzVvz1eld1S2s4j3upYOBQckG5Inb/Az2DpWXaTsEtBwk9DLDymEkDJ/030joUDxqpA+oI/NENRSRVg==" saltValue="bL8P5vY1kvM3Vg2jv1LYYQ==" spinCount="100000" sheet="1" objects="1" scenarios="1"/>
  <mergeCells count="21">
    <mergeCell ref="N8:S8"/>
    <mergeCell ref="N18:S18"/>
    <mergeCell ref="A2:B2"/>
    <mergeCell ref="A3:B3"/>
    <mergeCell ref="A1:B1"/>
    <mergeCell ref="C1:E1"/>
    <mergeCell ref="J8:K8"/>
    <mergeCell ref="J9:K9"/>
    <mergeCell ref="C3:H3"/>
    <mergeCell ref="C2:H2"/>
    <mergeCell ref="N4:P4"/>
    <mergeCell ref="B6:G6"/>
    <mergeCell ref="B16:L16"/>
    <mergeCell ref="A45:A46"/>
    <mergeCell ref="U18:Z18"/>
    <mergeCell ref="N28:S28"/>
    <mergeCell ref="U28:Z28"/>
    <mergeCell ref="P38:U38"/>
    <mergeCell ref="B26:M26"/>
    <mergeCell ref="B45:M46"/>
    <mergeCell ref="B36:I36"/>
  </mergeCells>
  <dataValidations count="12">
    <dataValidation type="date" allowBlank="1" showInputMessage="1" showErrorMessage="1" errorTitle="Falscher Ausbildungsbeginn" error="Bitte geben Sie einen Ausbildungsbeginn zwischen dem 01.01.2022 und dem 31.12.2022 ein." sqref="A18:A23" xr:uid="{11C0133D-62CD-437C-A7B2-58BD4DD8F4EA}">
      <formula1>44562</formula1>
      <formula2>44926</formula2>
    </dataValidation>
    <dataValidation type="decimal"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sqref="E28:E33 D8:D13 E18:E23 D38:D43" xr:uid="{5FC44C0C-0F01-4310-BAD7-A7ED63E10379}">
      <formula1>700</formula1>
      <formula2>1600</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E8:E13 F18:F23 F28:F33 E38:F43" xr:uid="{8B59B53A-23D8-4D1A-A7A0-4A527872C872}">
      <formula1>E8&gt;D8</formula1>
    </dataValidation>
    <dataValidation type="date" allowBlank="1" showInputMessage="1" showErrorMessage="1" errorTitle="Falscher Ausbildungsbeginn" error="Bitte geben Sie einen Ausbildungsbeginn zwischen dem 01.01.2021 und dem 31.12.2021 ein." sqref="A28:A33" xr:uid="{CCAF204A-5F24-44F1-BB7D-6EC92F67D11E}">
      <formula1>44197</formula1>
      <formula2>44561</formula2>
    </dataValidation>
    <dataValidation type="decimal" allowBlank="1" showInputMessage="1" showErrorMessage="1" errorTitle="ungültiger Wert" error="Bitte geben Sie die Ø monatlichen Arbeitgeber-Bruttokosten für eine Pflegefachkraft an." sqref="I18:I23 I28:I33" xr:uid="{97A8675B-A6C2-4C8A-B30A-8AE920DAEB76}">
      <formula1>1800</formula1>
      <formula2>6000</formula2>
    </dataValidation>
    <dataValidation type="custom" allowBlank="1" showInputMessage="1" showErrorMessage="1" errorTitle="zu niedrige Ausbildungsvergütung" error="Bitte geben Sie die monatliche Ausbildungsvergütung im 2. Lehrjahr ein. Diese muss höher als die Ausbildungsvergütung im 1. Lehrjahr sein." sqref="G18:G23" xr:uid="{56B1FDD0-8BFD-440B-8B17-241D7307FFAF}">
      <formula1>G18&gt;E18</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sqref="H18:H23" xr:uid="{470E808D-235B-4546-B4F1-33A9350C1E95}">
      <formula1>H18&gt;F18</formula1>
    </dataValidation>
    <dataValidation type="custom" allowBlank="1" showInputMessage="1" showErrorMessage="1" errorTitle="zu niedrige Ausbildungsvergütung" error="Bitte geben Sie die monatliche Ausbildungsvergütung im 3. Lehrjahr ein. Diese muss höher als die Ausbildungsvergütung im 2. Lehrjahr sein." sqref="G28:G33" xr:uid="{596E8126-AAAF-4F6C-89A0-2F97CA3D63B2}">
      <formula1>G28&gt;E28</formula1>
    </dataValidation>
    <dataValidation type="custom" allowBlank="1" showInputMessage="1" showErrorMessage="1" errorTitle="zu niedriges Arbeitgeber-Brutto" error="Bitte geben Sie die monatlichen Arbeitgeber-Bruttokosten im 3. Lehrjahr ein. Diese müssen höher als die Arbeitgeber-Bruttokosten im 2. Lehrjahr sein." sqref="H28:H33" xr:uid="{D543D147-E8A7-4EAF-B38D-36598015365D}">
      <formula1>H28&gt;F28</formula1>
    </dataValidation>
    <dataValidation type="date" allowBlank="1" showInputMessage="1" showErrorMessage="1" errorTitle="Falscher Ausbildungsbeginn" error="Bitte geben Sie einen Ausbildungsbeginn zwischen dem 01.01.2023 und dem 31.12.2023 ein." sqref="A8:A13" xr:uid="{0BB22A7B-0EF0-49E6-BC2F-D14650B6FED4}">
      <formula1>44927</formula1>
      <formula2>45291</formula2>
    </dataValidation>
    <dataValidation type="date" allowBlank="1" showInputMessage="1" showErrorMessage="1" errorTitle="Falscher Ausbildungsbeginn" error="Bitte geben Sie einen Ausbildungsbeginn zwischen dem 01.01.2020 und dem 31.12.2020 ein." sqref="A38:A43" xr:uid="{EF2FF6CF-E1FD-4490-AB7F-325859404B38}">
      <formula1>43831</formula1>
      <formula2>44196</formula2>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sqref="G38:G43" xr:uid="{08C7AB9B-AE34-4CB6-90B2-0395E62E9A20}">
      <formula1>G38&gt;E38</formula1>
    </dataValidation>
  </dataValidations>
  <pageMargins left="0.51181102362204722" right="0.51181102362204722" top="0.74803149606299213" bottom="0.74803149606299213" header="0.31496062992125984" footer="0.31496062992125984"/>
  <pageSetup paperSize="9" scale="54" fitToHeight="0" orientation="landscape" r:id="rId1"/>
  <colBreaks count="1" manualBreakCount="1">
    <brk id="13" max="1048575" man="1"/>
  </colBreaks>
  <ignoredErrors>
    <ignoredError sqref="C28 J28" calculatedColumn="1"/>
    <ignoredError sqref="G38:G4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zoomScaleNormal="100" workbookViewId="0">
      <selection activeCell="E31" sqref="E31:I31"/>
    </sheetView>
  </sheetViews>
  <sheetFormatPr baseColWidth="10" defaultColWidth="11.453125" defaultRowHeight="14.5" x14ac:dyDescent="0.35"/>
  <cols>
    <col min="1" max="3" width="11.453125" style="10"/>
    <col min="4" max="4" width="3.7265625" style="10" customWidth="1"/>
    <col min="5" max="5" width="11.453125" style="10"/>
    <col min="6" max="6" width="3.7265625" style="10" customWidth="1"/>
    <col min="7" max="8" width="11.453125" style="10"/>
    <col min="9" max="9" width="9.453125" style="10" customWidth="1"/>
    <col min="10" max="16384" width="11.453125" style="10"/>
  </cols>
  <sheetData>
    <row r="1" spans="1:9" ht="15.5" x14ac:dyDescent="0.35">
      <c r="A1" s="56" t="s">
        <v>0</v>
      </c>
      <c r="B1" s="8"/>
      <c r="C1" s="8"/>
      <c r="D1" s="8"/>
      <c r="E1" s="8"/>
      <c r="F1" s="8"/>
      <c r="G1" s="8"/>
      <c r="H1" s="8"/>
      <c r="I1" s="8"/>
    </row>
    <row r="2" spans="1:9" x14ac:dyDescent="0.35">
      <c r="A2" s="57" t="s">
        <v>61</v>
      </c>
      <c r="B2" s="8"/>
      <c r="C2" s="8"/>
      <c r="D2" s="8"/>
      <c r="E2" s="8"/>
      <c r="F2" s="8"/>
      <c r="G2" s="8"/>
      <c r="H2" s="8"/>
      <c r="I2" s="8"/>
    </row>
    <row r="3" spans="1:9" x14ac:dyDescent="0.35">
      <c r="A3" s="8"/>
      <c r="B3" s="8"/>
      <c r="C3" s="8"/>
      <c r="D3" s="8"/>
      <c r="E3" s="8"/>
      <c r="F3" s="8"/>
      <c r="G3" s="8"/>
      <c r="H3" s="8"/>
      <c r="I3" s="8"/>
    </row>
    <row r="4" spans="1:9" x14ac:dyDescent="0.35">
      <c r="A4" s="8"/>
      <c r="B4" s="8"/>
      <c r="C4" s="8"/>
      <c r="D4" s="8"/>
      <c r="E4" s="8"/>
      <c r="F4" s="8"/>
      <c r="G4" s="8"/>
      <c r="H4" s="8"/>
      <c r="I4" s="8"/>
    </row>
    <row r="5" spans="1:9" x14ac:dyDescent="0.35">
      <c r="A5" s="8"/>
      <c r="B5" s="8"/>
      <c r="C5" s="8"/>
      <c r="D5" s="8"/>
      <c r="E5" s="8"/>
      <c r="F5" s="8"/>
      <c r="G5" s="8"/>
      <c r="H5" s="8"/>
      <c r="I5" s="8"/>
    </row>
    <row r="6" spans="1:9" x14ac:dyDescent="0.35">
      <c r="A6" s="8"/>
      <c r="B6" s="8"/>
      <c r="C6" s="8"/>
      <c r="D6" s="8"/>
      <c r="E6" s="8"/>
      <c r="F6" s="8"/>
      <c r="G6" s="8"/>
      <c r="H6" s="8"/>
      <c r="I6" s="8"/>
    </row>
    <row r="7" spans="1:9" x14ac:dyDescent="0.35">
      <c r="A7" s="57" t="s">
        <v>0</v>
      </c>
      <c r="B7" s="8"/>
      <c r="C7" s="8"/>
      <c r="D7" s="8"/>
      <c r="E7" s="8"/>
      <c r="F7" s="8"/>
      <c r="G7" s="8"/>
      <c r="H7" s="8"/>
      <c r="I7" s="8"/>
    </row>
    <row r="8" spans="1:9" x14ac:dyDescent="0.35">
      <c r="A8" s="57" t="s">
        <v>60</v>
      </c>
      <c r="B8" s="8"/>
      <c r="C8" s="8"/>
      <c r="D8" s="8"/>
      <c r="E8" s="8"/>
      <c r="F8" s="8"/>
      <c r="G8" s="8"/>
      <c r="H8" s="8"/>
      <c r="I8" s="8"/>
    </row>
    <row r="9" spans="1:9" x14ac:dyDescent="0.35">
      <c r="A9" s="57" t="s">
        <v>1</v>
      </c>
      <c r="B9" s="8"/>
      <c r="C9" s="8"/>
      <c r="D9" s="8"/>
      <c r="E9" s="8"/>
      <c r="F9" s="8"/>
      <c r="G9" s="8"/>
      <c r="H9" s="8"/>
      <c r="I9" s="8"/>
    </row>
    <row r="10" spans="1:9" x14ac:dyDescent="0.35">
      <c r="A10" s="57" t="s">
        <v>2</v>
      </c>
      <c r="B10" s="8"/>
      <c r="C10" s="8"/>
      <c r="D10" s="8"/>
      <c r="E10" s="8"/>
      <c r="F10" s="8"/>
      <c r="G10" s="8"/>
      <c r="H10" s="8"/>
      <c r="I10" s="8"/>
    </row>
    <row r="11" spans="1:9" x14ac:dyDescent="0.35">
      <c r="A11" s="8"/>
      <c r="B11" s="8"/>
      <c r="C11" s="8"/>
      <c r="D11" s="8"/>
      <c r="E11" s="8"/>
      <c r="F11" s="8"/>
      <c r="G11" s="8"/>
      <c r="H11" s="8"/>
      <c r="I11" s="8"/>
    </row>
    <row r="12" spans="1:9" ht="22.5" customHeight="1" x14ac:dyDescent="0.35">
      <c r="A12" s="178" t="s">
        <v>63</v>
      </c>
      <c r="B12" s="178"/>
      <c r="C12" s="178"/>
      <c r="D12" s="178"/>
      <c r="E12" s="178"/>
      <c r="F12" s="178"/>
      <c r="G12" s="178"/>
      <c r="H12" s="178"/>
      <c r="I12" s="178"/>
    </row>
    <row r="13" spans="1:9" ht="15" thickBot="1" x14ac:dyDescent="0.4">
      <c r="A13" s="8"/>
      <c r="B13" s="8"/>
      <c r="C13" s="8"/>
      <c r="D13" s="8"/>
      <c r="E13" s="8"/>
      <c r="F13" s="8"/>
      <c r="G13" s="8"/>
      <c r="H13" s="8"/>
      <c r="I13" s="8"/>
    </row>
    <row r="14" spans="1:9" ht="24.75" customHeight="1" thickTop="1" x14ac:dyDescent="0.35">
      <c r="A14" s="174" t="s">
        <v>59</v>
      </c>
      <c r="B14" s="175"/>
      <c r="C14" s="175"/>
      <c r="D14" s="175"/>
      <c r="E14" s="175"/>
      <c r="F14" s="175"/>
      <c r="G14" s="175"/>
      <c r="H14" s="175"/>
      <c r="I14" s="176"/>
    </row>
    <row r="15" spans="1:9" ht="15" thickBot="1" x14ac:dyDescent="0.4">
      <c r="A15" s="58"/>
      <c r="B15" s="59"/>
      <c r="C15" s="59"/>
      <c r="D15" s="59"/>
      <c r="E15" s="59"/>
      <c r="F15" s="59"/>
      <c r="G15" s="59"/>
      <c r="H15" s="59"/>
      <c r="I15" s="60"/>
    </row>
    <row r="16" spans="1:9" ht="15" customHeight="1" thickTop="1" x14ac:dyDescent="0.35">
      <c r="A16" s="188" t="s">
        <v>128</v>
      </c>
      <c r="B16" s="189"/>
      <c r="C16" s="190"/>
      <c r="D16" s="194" t="str">
        <f>IF('(1) Stammdaten'!C16&lt;&gt;"",'(1) Stammdaten'!C16,"")</f>
        <v/>
      </c>
      <c r="E16" s="195"/>
      <c r="F16" s="195"/>
      <c r="G16" s="195"/>
      <c r="H16" s="195"/>
      <c r="I16" s="196"/>
    </row>
    <row r="17" spans="1:9" ht="15" thickBot="1" x14ac:dyDescent="0.4">
      <c r="A17" s="191"/>
      <c r="B17" s="192"/>
      <c r="C17" s="193"/>
      <c r="D17" s="197"/>
      <c r="E17" s="198"/>
      <c r="F17" s="198"/>
      <c r="G17" s="198"/>
      <c r="H17" s="198"/>
      <c r="I17" s="199"/>
    </row>
    <row r="18" spans="1:9" ht="15.5" thickTop="1" thickBot="1" x14ac:dyDescent="0.4">
      <c r="A18" s="185"/>
      <c r="B18" s="186"/>
      <c r="C18" s="186"/>
      <c r="D18" s="186"/>
      <c r="E18" s="186"/>
      <c r="F18" s="186"/>
      <c r="G18" s="186"/>
      <c r="H18" s="186"/>
      <c r="I18" s="187"/>
    </row>
    <row r="19" spans="1:9" ht="15" thickTop="1" x14ac:dyDescent="0.35">
      <c r="A19" s="200" t="s">
        <v>127</v>
      </c>
      <c r="B19" s="201"/>
      <c r="C19" s="202"/>
      <c r="D19" s="194" t="str">
        <f>IF('(1) Stammdaten'!C18&lt;&gt;"",'(1) Stammdaten'!C18,"")</f>
        <v/>
      </c>
      <c r="E19" s="195"/>
      <c r="F19" s="195"/>
      <c r="G19" s="195"/>
      <c r="H19" s="195"/>
      <c r="I19" s="196"/>
    </row>
    <row r="20" spans="1:9" ht="15" thickBot="1" x14ac:dyDescent="0.4">
      <c r="A20" s="203"/>
      <c r="B20" s="204"/>
      <c r="C20" s="205"/>
      <c r="D20" s="197"/>
      <c r="E20" s="198"/>
      <c r="F20" s="198"/>
      <c r="G20" s="198"/>
      <c r="H20" s="198"/>
      <c r="I20" s="199"/>
    </row>
    <row r="21" spans="1:9" ht="15.5" thickTop="1" thickBot="1" x14ac:dyDescent="0.4">
      <c r="A21" s="8"/>
      <c r="B21" s="8"/>
      <c r="C21" s="8"/>
      <c r="D21" s="8"/>
      <c r="E21" s="8"/>
      <c r="F21" s="8"/>
      <c r="G21" s="8"/>
      <c r="H21" s="8"/>
      <c r="I21" s="8"/>
    </row>
    <row r="22" spans="1:9" ht="24.75" customHeight="1" thickTop="1" x14ac:dyDescent="0.35">
      <c r="A22" s="174" t="s">
        <v>58</v>
      </c>
      <c r="B22" s="175"/>
      <c r="C22" s="175"/>
      <c r="D22" s="175"/>
      <c r="E22" s="175"/>
      <c r="F22" s="175"/>
      <c r="G22" s="175"/>
      <c r="H22" s="175"/>
      <c r="I22" s="176"/>
    </row>
    <row r="23" spans="1:9" x14ac:dyDescent="0.35">
      <c r="A23" s="61"/>
      <c r="B23" s="59"/>
      <c r="C23" s="59"/>
      <c r="D23" s="59"/>
      <c r="E23" s="59"/>
      <c r="F23" s="59"/>
      <c r="G23" s="59"/>
      <c r="H23" s="59"/>
      <c r="I23" s="60"/>
    </row>
    <row r="24" spans="1:9" ht="39" customHeight="1" x14ac:dyDescent="0.35">
      <c r="A24" s="179" t="s">
        <v>57</v>
      </c>
      <c r="B24" s="180"/>
      <c r="C24" s="180"/>
      <c r="D24" s="180"/>
      <c r="E24" s="180"/>
      <c r="F24" s="180"/>
      <c r="G24" s="180"/>
      <c r="H24" s="180"/>
      <c r="I24" s="181"/>
    </row>
    <row r="25" spans="1:9" x14ac:dyDescent="0.35">
      <c r="A25" s="61"/>
      <c r="B25" s="59"/>
      <c r="C25" s="59"/>
      <c r="D25" s="59"/>
      <c r="E25" s="59"/>
      <c r="F25" s="59"/>
      <c r="G25" s="59"/>
      <c r="H25" s="59"/>
      <c r="I25" s="60"/>
    </row>
    <row r="26" spans="1:9" ht="29.25" customHeight="1" x14ac:dyDescent="0.35">
      <c r="A26" s="179" t="s">
        <v>186</v>
      </c>
      <c r="B26" s="180"/>
      <c r="C26" s="180"/>
      <c r="D26" s="180"/>
      <c r="E26" s="180"/>
      <c r="F26" s="180"/>
      <c r="G26" s="180"/>
      <c r="H26" s="180"/>
      <c r="I26" s="181"/>
    </row>
    <row r="27" spans="1:9" x14ac:dyDescent="0.35">
      <c r="A27" s="61"/>
      <c r="B27" s="59"/>
      <c r="C27" s="59"/>
      <c r="D27" s="59"/>
      <c r="E27" s="59"/>
      <c r="F27" s="59"/>
      <c r="G27" s="59"/>
      <c r="H27" s="59"/>
      <c r="I27" s="60"/>
    </row>
    <row r="28" spans="1:9" ht="51.75" customHeight="1" x14ac:dyDescent="0.35">
      <c r="A28" s="179" t="s">
        <v>56</v>
      </c>
      <c r="B28" s="180"/>
      <c r="C28" s="180"/>
      <c r="D28" s="180"/>
      <c r="E28" s="180"/>
      <c r="F28" s="180"/>
      <c r="G28" s="180"/>
      <c r="H28" s="180"/>
      <c r="I28" s="181"/>
    </row>
    <row r="29" spans="1:9" ht="15" thickBot="1" x14ac:dyDescent="0.4">
      <c r="A29" s="62"/>
      <c r="B29" s="63"/>
      <c r="C29" s="63"/>
      <c r="D29" s="63"/>
      <c r="E29" s="63"/>
      <c r="F29" s="63"/>
      <c r="G29" s="63"/>
      <c r="H29" s="63"/>
      <c r="I29" s="64"/>
    </row>
    <row r="30" spans="1:9" ht="15.5" thickTop="1" thickBot="1" x14ac:dyDescent="0.4">
      <c r="A30" s="8"/>
      <c r="B30" s="8"/>
      <c r="C30" s="8"/>
      <c r="D30" s="8"/>
      <c r="E30" s="8"/>
      <c r="F30" s="8"/>
      <c r="G30" s="8"/>
      <c r="H30" s="8"/>
      <c r="I30" s="8"/>
    </row>
    <row r="31" spans="1:9" ht="27.75" customHeight="1" thickTop="1" thickBot="1" x14ac:dyDescent="0.4">
      <c r="A31" s="182" t="s">
        <v>55</v>
      </c>
      <c r="B31" s="183"/>
      <c r="C31" s="183"/>
      <c r="D31" s="184"/>
      <c r="E31" s="161"/>
      <c r="F31" s="162"/>
      <c r="G31" s="162"/>
      <c r="H31" s="162"/>
      <c r="I31" s="163"/>
    </row>
    <row r="32" spans="1:9" ht="15" thickTop="1" x14ac:dyDescent="0.35">
      <c r="A32" s="8"/>
      <c r="B32" s="8"/>
      <c r="C32" s="8"/>
      <c r="D32" s="8"/>
      <c r="E32" s="8"/>
      <c r="F32" s="8"/>
      <c r="G32" s="8"/>
      <c r="H32" s="8"/>
      <c r="I32" s="8"/>
    </row>
    <row r="33" spans="1:9" ht="16" thickBot="1" x14ac:dyDescent="0.4">
      <c r="A33" s="177" t="s">
        <v>54</v>
      </c>
      <c r="B33" s="177"/>
      <c r="C33" s="177"/>
      <c r="D33" s="177"/>
      <c r="E33" s="177"/>
      <c r="F33" s="173" t="s">
        <v>53</v>
      </c>
      <c r="G33" s="173"/>
      <c r="H33" s="173"/>
      <c r="I33" s="173"/>
    </row>
    <row r="34" spans="1:9" ht="15.5" thickTop="1" thickBot="1" x14ac:dyDescent="0.4">
      <c r="A34" s="161"/>
      <c r="B34" s="162"/>
      <c r="C34" s="162"/>
      <c r="D34" s="163"/>
      <c r="E34" s="8"/>
      <c r="F34" s="164"/>
      <c r="G34" s="165"/>
      <c r="H34" s="165"/>
      <c r="I34" s="166"/>
    </row>
    <row r="35" spans="1:9" ht="15" thickTop="1" x14ac:dyDescent="0.35">
      <c r="A35" s="8"/>
      <c r="B35" s="8"/>
      <c r="C35" s="8"/>
      <c r="D35" s="8"/>
      <c r="E35" s="8"/>
      <c r="F35" s="167"/>
      <c r="G35" s="168"/>
      <c r="H35" s="168"/>
      <c r="I35" s="169"/>
    </row>
    <row r="36" spans="1:9" ht="15" thickBot="1" x14ac:dyDescent="0.4">
      <c r="A36" s="8"/>
      <c r="B36" s="8"/>
      <c r="C36" s="8"/>
      <c r="D36" s="8"/>
      <c r="E36" s="8"/>
      <c r="F36" s="170"/>
      <c r="G36" s="171"/>
      <c r="H36" s="171"/>
      <c r="I36" s="172"/>
    </row>
    <row r="37" spans="1:9" ht="15" thickTop="1" x14ac:dyDescent="0.35"/>
  </sheetData>
  <sheetProtection algorithmName="SHA-512" hashValue="GFRGLmcH2jNCFvrUgTRli1GG8gUFDclnrcSHDjUD3P/nBQRkzwI5oJU/PIUwEgdl/yAWQlNuVZMZqh/2zArnGQ==" saltValue="moAEcRz/fLcOcB8bLduoiQ==" spinCount="100000" sheet="1"/>
  <mergeCells count="17">
    <mergeCell ref="A12:I12"/>
    <mergeCell ref="A26:I26"/>
    <mergeCell ref="A22:I22"/>
    <mergeCell ref="A31:D31"/>
    <mergeCell ref="E31:I31"/>
    <mergeCell ref="A28:I28"/>
    <mergeCell ref="A24:I24"/>
    <mergeCell ref="A18:I18"/>
    <mergeCell ref="A16:C17"/>
    <mergeCell ref="D16:I17"/>
    <mergeCell ref="A19:C20"/>
    <mergeCell ref="D19:I20"/>
    <mergeCell ref="A34:D34"/>
    <mergeCell ref="F34:I36"/>
    <mergeCell ref="F33:I33"/>
    <mergeCell ref="A14:I14"/>
    <mergeCell ref="A33:E33"/>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6A7-374B-4087-A65F-122D60B212C3}">
  <dimension ref="A1:C66"/>
  <sheetViews>
    <sheetView showGridLines="0" zoomScale="120" zoomScaleNormal="120" workbookViewId="0">
      <selection sqref="A1:C1"/>
    </sheetView>
  </sheetViews>
  <sheetFormatPr baseColWidth="10" defaultColWidth="11.453125" defaultRowHeight="14" x14ac:dyDescent="0.3"/>
  <cols>
    <col min="1" max="1" width="55.453125" style="8" customWidth="1"/>
    <col min="2" max="2" width="94.54296875" style="8" customWidth="1"/>
    <col min="3" max="3" width="43" style="8" customWidth="1"/>
    <col min="4" max="16384" width="11.453125" style="8"/>
  </cols>
  <sheetData>
    <row r="1" spans="1:3" ht="17" thickBot="1" x14ac:dyDescent="0.35">
      <c r="A1" s="212" t="s">
        <v>82</v>
      </c>
      <c r="B1" s="212"/>
      <c r="C1" s="212"/>
    </row>
    <row r="2" spans="1:3" ht="28.5" customHeight="1" thickTop="1" thickBot="1" x14ac:dyDescent="0.35">
      <c r="A2" s="18"/>
      <c r="B2" s="19" t="s">
        <v>83</v>
      </c>
      <c r="C2" s="20" t="s">
        <v>84</v>
      </c>
    </row>
    <row r="3" spans="1:3" ht="14.5" thickBot="1" x14ac:dyDescent="0.35">
      <c r="A3" s="213" t="s">
        <v>144</v>
      </c>
      <c r="B3" s="214"/>
      <c r="C3" s="215"/>
    </row>
    <row r="4" spans="1:3" ht="14.5" thickBot="1" x14ac:dyDescent="0.35">
      <c r="A4" s="21" t="s">
        <v>3</v>
      </c>
      <c r="B4" s="22" t="s">
        <v>135</v>
      </c>
      <c r="C4" s="23" t="s">
        <v>103</v>
      </c>
    </row>
    <row r="5" spans="1:3" ht="14.5" thickBot="1" x14ac:dyDescent="0.35">
      <c r="A5" s="21" t="s">
        <v>68</v>
      </c>
      <c r="B5" s="22" t="s">
        <v>136</v>
      </c>
      <c r="C5" s="24" t="s">
        <v>85</v>
      </c>
    </row>
    <row r="6" spans="1:3" ht="36" customHeight="1" thickBot="1" x14ac:dyDescent="0.35">
      <c r="A6" s="21"/>
      <c r="B6" s="25" t="s">
        <v>212</v>
      </c>
      <c r="C6" s="24"/>
    </row>
    <row r="7" spans="1:3" ht="14.5" thickBot="1" x14ac:dyDescent="0.35">
      <c r="A7" s="21" t="s">
        <v>69</v>
      </c>
      <c r="B7" s="26" t="s">
        <v>145</v>
      </c>
      <c r="C7" s="27" t="s">
        <v>86</v>
      </c>
    </row>
    <row r="8" spans="1:3" ht="14.5" thickBot="1" x14ac:dyDescent="0.35">
      <c r="A8" s="21" t="s">
        <v>70</v>
      </c>
      <c r="B8" s="26" t="s">
        <v>87</v>
      </c>
      <c r="C8" s="27" t="s">
        <v>88</v>
      </c>
    </row>
    <row r="9" spans="1:3" ht="14.5" thickBot="1" x14ac:dyDescent="0.35">
      <c r="A9" s="21" t="s">
        <v>71</v>
      </c>
      <c r="B9" s="22" t="s">
        <v>89</v>
      </c>
      <c r="C9" s="23" t="s">
        <v>90</v>
      </c>
    </row>
    <row r="10" spans="1:3" ht="14.5" thickBot="1" x14ac:dyDescent="0.35">
      <c r="A10" s="28" t="s">
        <v>74</v>
      </c>
      <c r="B10" s="29" t="s">
        <v>137</v>
      </c>
      <c r="C10" s="30" t="s">
        <v>96</v>
      </c>
    </row>
    <row r="11" spans="1:3" ht="33" customHeight="1" thickBot="1" x14ac:dyDescent="0.35">
      <c r="A11" s="28" t="s">
        <v>75</v>
      </c>
      <c r="B11" s="29" t="s">
        <v>143</v>
      </c>
      <c r="C11" s="30" t="s">
        <v>138</v>
      </c>
    </row>
    <row r="12" spans="1:3" ht="15" thickTop="1" thickBot="1" x14ac:dyDescent="0.35">
      <c r="A12" s="216" t="s">
        <v>72</v>
      </c>
      <c r="B12" s="217"/>
      <c r="C12" s="218"/>
    </row>
    <row r="13" spans="1:3" ht="15" thickTop="1" thickBot="1" x14ac:dyDescent="0.35">
      <c r="A13" s="28" t="s">
        <v>69</v>
      </c>
      <c r="B13" s="31" t="s">
        <v>131</v>
      </c>
      <c r="C13" s="32" t="s">
        <v>91</v>
      </c>
    </row>
    <row r="14" spans="1:3" ht="14.5" thickBot="1" x14ac:dyDescent="0.35">
      <c r="A14" s="21" t="s">
        <v>70</v>
      </c>
      <c r="B14" s="26" t="s">
        <v>92</v>
      </c>
      <c r="C14" s="27" t="s">
        <v>93</v>
      </c>
    </row>
    <row r="15" spans="1:3" ht="14.5" thickBot="1" x14ac:dyDescent="0.35">
      <c r="A15" s="21" t="s">
        <v>71</v>
      </c>
      <c r="B15" s="26" t="s">
        <v>94</v>
      </c>
      <c r="C15" s="27" t="s">
        <v>95</v>
      </c>
    </row>
    <row r="16" spans="1:3" ht="28.5" thickBot="1" x14ac:dyDescent="0.35">
      <c r="A16" s="21" t="s">
        <v>166</v>
      </c>
      <c r="B16" s="22" t="s">
        <v>180</v>
      </c>
      <c r="C16" s="23" t="s">
        <v>181</v>
      </c>
    </row>
    <row r="17" spans="1:3" ht="14.5" thickBot="1" x14ac:dyDescent="0.35">
      <c r="A17" s="33" t="s">
        <v>74</v>
      </c>
      <c r="B17" s="22" t="s">
        <v>139</v>
      </c>
      <c r="C17" s="27" t="s">
        <v>96</v>
      </c>
    </row>
    <row r="18" spans="1:3" ht="28.5" thickBot="1" x14ac:dyDescent="0.35">
      <c r="A18" s="33" t="s">
        <v>75</v>
      </c>
      <c r="B18" s="22" t="s">
        <v>140</v>
      </c>
      <c r="C18" s="23" t="s">
        <v>97</v>
      </c>
    </row>
    <row r="19" spans="1:3" ht="15" thickTop="1" thickBot="1" x14ac:dyDescent="0.35">
      <c r="A19" s="219" t="s">
        <v>76</v>
      </c>
      <c r="B19" s="220"/>
      <c r="C19" s="221"/>
    </row>
    <row r="20" spans="1:3" ht="14.5" thickBot="1" x14ac:dyDescent="0.35">
      <c r="A20" s="21" t="s">
        <v>77</v>
      </c>
      <c r="B20" s="26" t="s">
        <v>134</v>
      </c>
      <c r="C20" s="27" t="s">
        <v>86</v>
      </c>
    </row>
    <row r="21" spans="1:3" ht="16.5" customHeight="1" thickBot="1" x14ac:dyDescent="0.35">
      <c r="A21" s="21" t="s">
        <v>78</v>
      </c>
      <c r="B21" s="26" t="s">
        <v>132</v>
      </c>
      <c r="C21" s="34" t="s">
        <v>213</v>
      </c>
    </row>
    <row r="22" spans="1:3" ht="14.5" thickBot="1" x14ac:dyDescent="0.35">
      <c r="A22" s="35" t="s">
        <v>79</v>
      </c>
      <c r="B22" s="36" t="s">
        <v>98</v>
      </c>
      <c r="C22" s="37" t="s">
        <v>99</v>
      </c>
    </row>
    <row r="23" spans="1:3" ht="15" thickTop="1" thickBot="1" x14ac:dyDescent="0.35">
      <c r="A23" s="219" t="s">
        <v>80</v>
      </c>
      <c r="B23" s="220"/>
      <c r="C23" s="221"/>
    </row>
    <row r="24" spans="1:3" ht="329" x14ac:dyDescent="0.3">
      <c r="A24" s="38" t="s">
        <v>100</v>
      </c>
      <c r="B24" s="95" t="s">
        <v>214</v>
      </c>
      <c r="C24" s="39">
        <v>14</v>
      </c>
    </row>
    <row r="25" spans="1:3" ht="58.5" customHeight="1" thickBot="1" x14ac:dyDescent="0.35">
      <c r="A25" s="28"/>
      <c r="B25" s="40" t="s">
        <v>129</v>
      </c>
      <c r="C25" s="41"/>
    </row>
    <row r="26" spans="1:3" ht="28.5" thickBot="1" x14ac:dyDescent="0.35">
      <c r="A26" s="35" t="s">
        <v>215</v>
      </c>
      <c r="B26" s="42" t="s">
        <v>133</v>
      </c>
      <c r="C26" s="37">
        <v>124589</v>
      </c>
    </row>
    <row r="27" spans="1:3" ht="57" customHeight="1" thickTop="1" thickBot="1" x14ac:dyDescent="0.35">
      <c r="A27" s="21" t="s">
        <v>201</v>
      </c>
      <c r="B27" s="22" t="s">
        <v>217</v>
      </c>
      <c r="C27" s="43">
        <v>57789.21</v>
      </c>
    </row>
    <row r="28" spans="1:3" ht="57" customHeight="1" thickBot="1" x14ac:dyDescent="0.35">
      <c r="A28" s="44" t="s">
        <v>216</v>
      </c>
      <c r="B28" s="44" t="s">
        <v>218</v>
      </c>
      <c r="C28" s="45">
        <v>4.8680000000000001E-2</v>
      </c>
    </row>
    <row r="29" spans="1:3" s="46" customFormat="1" ht="27.5" customHeight="1" thickTop="1" thickBot="1" x14ac:dyDescent="0.35">
      <c r="A29" s="222" t="s">
        <v>235</v>
      </c>
      <c r="B29" s="222"/>
      <c r="C29" s="222"/>
    </row>
    <row r="30" spans="1:3" s="46" customFormat="1" ht="27.5" customHeight="1" thickTop="1" thickBot="1" x14ac:dyDescent="0.35">
      <c r="A30" s="47" t="s">
        <v>151</v>
      </c>
      <c r="B30" s="48"/>
      <c r="C30" s="52" t="s">
        <v>159</v>
      </c>
    </row>
    <row r="31" spans="1:3" s="46" customFormat="1" ht="29" thickTop="1" thickBot="1" x14ac:dyDescent="0.35">
      <c r="A31" s="49" t="s">
        <v>152</v>
      </c>
      <c r="B31" s="50"/>
      <c r="C31" s="52" t="s">
        <v>160</v>
      </c>
    </row>
    <row r="32" spans="1:3" s="46" customFormat="1" ht="27.5" customHeight="1" thickTop="1" thickBot="1" x14ac:dyDescent="0.35">
      <c r="A32" s="223" t="s">
        <v>219</v>
      </c>
      <c r="B32" s="224"/>
      <c r="C32" s="225"/>
    </row>
    <row r="33" spans="1:3" s="46" customFormat="1" ht="58" customHeight="1" thickTop="1" thickBot="1" x14ac:dyDescent="0.35">
      <c r="A33" s="89" t="s">
        <v>153</v>
      </c>
      <c r="B33" s="90" t="s">
        <v>220</v>
      </c>
      <c r="C33" s="51">
        <v>45017</v>
      </c>
    </row>
    <row r="34" spans="1:3" s="11" customFormat="1" ht="58" customHeight="1" thickTop="1" thickBot="1" x14ac:dyDescent="0.4">
      <c r="A34" s="89" t="s">
        <v>62</v>
      </c>
      <c r="B34" s="91" t="s">
        <v>188</v>
      </c>
      <c r="C34" s="52">
        <v>5</v>
      </c>
    </row>
    <row r="35" spans="1:3" s="11" customFormat="1" ht="58" customHeight="1" thickTop="1" thickBot="1" x14ac:dyDescent="0.4">
      <c r="A35" s="89" t="s">
        <v>154</v>
      </c>
      <c r="B35" s="90" t="s">
        <v>189</v>
      </c>
      <c r="C35" s="54">
        <v>1165.69</v>
      </c>
    </row>
    <row r="36" spans="1:3" s="11" customFormat="1" ht="58" customHeight="1" thickTop="1" thickBot="1" x14ac:dyDescent="0.4">
      <c r="A36" s="89" t="s">
        <v>155</v>
      </c>
      <c r="B36" s="90" t="s">
        <v>192</v>
      </c>
      <c r="C36" s="53">
        <v>1457.11</v>
      </c>
    </row>
    <row r="37" spans="1:3" s="46" customFormat="1" ht="27" customHeight="1" thickTop="1" thickBot="1" x14ac:dyDescent="0.35">
      <c r="A37" s="226" t="s">
        <v>221</v>
      </c>
      <c r="B37" s="224"/>
      <c r="C37" s="225"/>
    </row>
    <row r="38" spans="1:3" s="46" customFormat="1" ht="58" customHeight="1" thickTop="1" thickBot="1" x14ac:dyDescent="0.35">
      <c r="A38" s="89" t="s">
        <v>156</v>
      </c>
      <c r="B38" s="92" t="s">
        <v>222</v>
      </c>
      <c r="C38" s="51">
        <v>44652</v>
      </c>
    </row>
    <row r="39" spans="1:3" s="46" customFormat="1" ht="58" customHeight="1" thickTop="1" thickBot="1" x14ac:dyDescent="0.35">
      <c r="A39" s="89" t="s">
        <v>62</v>
      </c>
      <c r="B39" s="91" t="s">
        <v>190</v>
      </c>
      <c r="C39" s="52">
        <v>5</v>
      </c>
    </row>
    <row r="40" spans="1:3" s="46" customFormat="1" ht="15" thickTop="1" thickBot="1" x14ac:dyDescent="0.35">
      <c r="A40" s="89"/>
      <c r="B40" s="93" t="s">
        <v>163</v>
      </c>
      <c r="C40" s="52"/>
    </row>
    <row r="41" spans="1:3" s="46" customFormat="1" ht="58" customHeight="1" thickTop="1" thickBot="1" x14ac:dyDescent="0.35">
      <c r="A41" s="89" t="s">
        <v>154</v>
      </c>
      <c r="B41" s="91" t="s">
        <v>191</v>
      </c>
      <c r="C41" s="54">
        <v>1165.69</v>
      </c>
    </row>
    <row r="42" spans="1:3" s="46" customFormat="1" ht="58" customHeight="1" thickTop="1" thickBot="1" x14ac:dyDescent="0.35">
      <c r="A42" s="89" t="s">
        <v>155</v>
      </c>
      <c r="B42" s="91" t="s">
        <v>193</v>
      </c>
      <c r="C42" s="54">
        <v>1457.11</v>
      </c>
    </row>
    <row r="43" spans="1:3" s="46" customFormat="1" ht="15" thickTop="1" thickBot="1" x14ac:dyDescent="0.35">
      <c r="A43" s="89"/>
      <c r="B43" s="93" t="s">
        <v>164</v>
      </c>
      <c r="C43" s="54"/>
    </row>
    <row r="44" spans="1:3" s="46" customFormat="1" ht="58" customHeight="1" thickTop="1" thickBot="1" x14ac:dyDescent="0.35">
      <c r="A44" s="89" t="s">
        <v>154</v>
      </c>
      <c r="B44" s="91" t="s">
        <v>194</v>
      </c>
      <c r="C44" s="54">
        <v>1232.07</v>
      </c>
    </row>
    <row r="45" spans="1:3" s="46" customFormat="1" ht="58" customHeight="1" thickTop="1" thickBot="1" x14ac:dyDescent="0.35">
      <c r="A45" s="89" t="s">
        <v>155</v>
      </c>
      <c r="B45" s="91" t="s">
        <v>195</v>
      </c>
      <c r="C45" s="54">
        <v>1540.09</v>
      </c>
    </row>
    <row r="46" spans="1:3" s="46" customFormat="1" ht="58" customHeight="1" thickTop="1" thickBot="1" x14ac:dyDescent="0.35">
      <c r="A46" s="91" t="s">
        <v>157</v>
      </c>
      <c r="B46" s="91" t="s">
        <v>196</v>
      </c>
      <c r="C46" s="53">
        <v>3500</v>
      </c>
    </row>
    <row r="47" spans="1:3" s="46" customFormat="1" ht="26" customHeight="1" thickTop="1" thickBot="1" x14ac:dyDescent="0.35">
      <c r="A47" s="226" t="s">
        <v>223</v>
      </c>
      <c r="B47" s="227"/>
      <c r="C47" s="228"/>
    </row>
    <row r="48" spans="1:3" s="46" customFormat="1" ht="58" customHeight="1" thickTop="1" thickBot="1" x14ac:dyDescent="0.35">
      <c r="A48" s="47" t="s">
        <v>158</v>
      </c>
      <c r="B48" s="49" t="s">
        <v>224</v>
      </c>
      <c r="C48" s="51">
        <v>44287</v>
      </c>
    </row>
    <row r="49" spans="1:3" s="46" customFormat="1" ht="58" customHeight="1" thickTop="1" thickBot="1" x14ac:dyDescent="0.35">
      <c r="A49" s="89" t="s">
        <v>62</v>
      </c>
      <c r="B49" s="91" t="s">
        <v>197</v>
      </c>
      <c r="C49" s="52">
        <v>5</v>
      </c>
    </row>
    <row r="50" spans="1:3" s="46" customFormat="1" ht="15" thickTop="1" thickBot="1" x14ac:dyDescent="0.35">
      <c r="A50" s="89"/>
      <c r="B50" s="93" t="s">
        <v>164</v>
      </c>
      <c r="C50" s="52"/>
    </row>
    <row r="51" spans="1:3" s="46" customFormat="1" ht="58" customHeight="1" thickTop="1" thickBot="1" x14ac:dyDescent="0.35">
      <c r="A51" s="89" t="s">
        <v>154</v>
      </c>
      <c r="B51" s="91" t="s">
        <v>194</v>
      </c>
      <c r="C51" s="54">
        <v>1232.07</v>
      </c>
    </row>
    <row r="52" spans="1:3" s="46" customFormat="1" ht="58" customHeight="1" thickTop="1" thickBot="1" x14ac:dyDescent="0.35">
      <c r="A52" s="89" t="s">
        <v>155</v>
      </c>
      <c r="B52" s="91" t="s">
        <v>195</v>
      </c>
      <c r="C52" s="54">
        <v>1540.09</v>
      </c>
    </row>
    <row r="53" spans="1:3" s="46" customFormat="1" ht="15" thickTop="1" thickBot="1" x14ac:dyDescent="0.35">
      <c r="A53" s="89"/>
      <c r="B53" s="93" t="s">
        <v>165</v>
      </c>
      <c r="C53" s="54"/>
    </row>
    <row r="54" spans="1:3" s="46" customFormat="1" ht="58" customHeight="1" thickTop="1" thickBot="1" x14ac:dyDescent="0.35">
      <c r="A54" s="89" t="s">
        <v>154</v>
      </c>
      <c r="B54" s="91" t="s">
        <v>198</v>
      </c>
      <c r="C54" s="54">
        <v>1328.383</v>
      </c>
    </row>
    <row r="55" spans="1:3" s="46" customFormat="1" ht="58" customHeight="1" thickTop="1" thickBot="1" x14ac:dyDescent="0.35">
      <c r="A55" s="89" t="s">
        <v>155</v>
      </c>
      <c r="B55" s="91" t="s">
        <v>199</v>
      </c>
      <c r="C55" s="54">
        <v>1660.48</v>
      </c>
    </row>
    <row r="56" spans="1:3" s="46" customFormat="1" ht="58" customHeight="1" thickTop="1" thickBot="1" x14ac:dyDescent="0.35">
      <c r="A56" s="91" t="s">
        <v>157</v>
      </c>
      <c r="B56" s="91" t="s">
        <v>196</v>
      </c>
      <c r="C56" s="53">
        <v>3500</v>
      </c>
    </row>
    <row r="57" spans="1:3" s="46" customFormat="1" ht="27" customHeight="1" thickTop="1" thickBot="1" x14ac:dyDescent="0.35">
      <c r="A57" s="226" t="s">
        <v>233</v>
      </c>
      <c r="B57" s="227"/>
      <c r="C57" s="228"/>
    </row>
    <row r="58" spans="1:3" ht="58" customHeight="1" thickTop="1" thickBot="1" x14ac:dyDescent="0.35">
      <c r="A58" s="47" t="s">
        <v>158</v>
      </c>
      <c r="B58" s="49" t="s">
        <v>234</v>
      </c>
      <c r="C58" s="51">
        <v>43922</v>
      </c>
    </row>
    <row r="59" spans="1:3" ht="58" customHeight="1" thickTop="1" thickBot="1" x14ac:dyDescent="0.35">
      <c r="A59" s="89" t="s">
        <v>62</v>
      </c>
      <c r="B59" s="91" t="s">
        <v>197</v>
      </c>
      <c r="C59" s="52">
        <v>5</v>
      </c>
    </row>
    <row r="60" spans="1:3" ht="15" thickTop="1" thickBot="1" x14ac:dyDescent="0.35">
      <c r="A60" s="89"/>
      <c r="B60" s="93" t="s">
        <v>165</v>
      </c>
      <c r="C60" s="54"/>
    </row>
    <row r="61" spans="1:3" ht="58" customHeight="1" thickTop="1" thickBot="1" x14ac:dyDescent="0.35">
      <c r="A61" s="89" t="s">
        <v>154</v>
      </c>
      <c r="B61" s="91" t="s">
        <v>198</v>
      </c>
      <c r="C61" s="54">
        <v>1328.383</v>
      </c>
    </row>
    <row r="62" spans="1:3" ht="58" customHeight="1" thickTop="1" thickBot="1" x14ac:dyDescent="0.35">
      <c r="A62" s="89" t="s">
        <v>155</v>
      </c>
      <c r="B62" s="91" t="s">
        <v>199</v>
      </c>
      <c r="C62" s="54">
        <v>1660.48</v>
      </c>
    </row>
    <row r="63" spans="1:3" ht="58" customHeight="1" thickTop="1" thickBot="1" x14ac:dyDescent="0.35">
      <c r="A63" s="91" t="s">
        <v>157</v>
      </c>
      <c r="B63" s="91" t="s">
        <v>196</v>
      </c>
      <c r="C63" s="53">
        <v>3500</v>
      </c>
    </row>
    <row r="64" spans="1:3" ht="27.5" customHeight="1" thickTop="1" thickBot="1" x14ac:dyDescent="0.35">
      <c r="A64" s="206" t="s">
        <v>101</v>
      </c>
      <c r="B64" s="207"/>
      <c r="C64" s="208"/>
    </row>
    <row r="65" spans="1:3" ht="162.5" customHeight="1" thickTop="1" thickBot="1" x14ac:dyDescent="0.35">
      <c r="A65" s="209" t="s">
        <v>175</v>
      </c>
      <c r="B65" s="210"/>
      <c r="C65" s="211"/>
    </row>
    <row r="66" spans="1:3" ht="14.5" thickTop="1" x14ac:dyDescent="0.3"/>
  </sheetData>
  <sheetProtection algorithmName="SHA-512" hashValue="ng537MagvAQXTmEW3wN567eQW+l+Ra+aCebpjtkYktGZGFVSuKgPoXJ+VPj4wOdsz4OL702k8U6V1AhjBDmfWg==" saltValue="0xFBrvoGwDq2eSBLwtmPZQ==" spinCount="100000" sheet="1" objects="1" scenarios="1"/>
  <mergeCells count="12">
    <mergeCell ref="A64:C64"/>
    <mergeCell ref="A65:C65"/>
    <mergeCell ref="A1:C1"/>
    <mergeCell ref="A3:C3"/>
    <mergeCell ref="A12:C12"/>
    <mergeCell ref="A19:C19"/>
    <mergeCell ref="A23:C23"/>
    <mergeCell ref="A29:C29"/>
    <mergeCell ref="A32:C32"/>
    <mergeCell ref="A37:C37"/>
    <mergeCell ref="A47:C47"/>
    <mergeCell ref="A57:C57"/>
  </mergeCells>
  <pageMargins left="0.7" right="0.7" top="0.78740157499999996" bottom="0.78740157499999996" header="0.3" footer="0.3"/>
  <pageSetup paperSize="9" scale="49" orientation="landscape" r:id="rId1"/>
  <rowBreaks count="2" manualBreakCount="2">
    <brk id="22" max="16383" man="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336C-AB0E-40E3-B2C6-8A4A8A4B9816}">
  <sheetPr>
    <tabColor theme="9" tint="-0.249977111117893"/>
  </sheetPr>
  <dimension ref="A1:F28"/>
  <sheetViews>
    <sheetView showGridLines="0" zoomScale="140" zoomScaleNormal="140" workbookViewId="0"/>
  </sheetViews>
  <sheetFormatPr baseColWidth="10" defaultRowHeight="14.5" x14ac:dyDescent="0.35"/>
  <cols>
    <col min="1" max="1" width="62.26953125" style="10" customWidth="1"/>
    <col min="2" max="2" width="24.1796875" style="10" bestFit="1" customWidth="1"/>
    <col min="3" max="3" width="18.453125" style="10" bestFit="1" customWidth="1"/>
    <col min="4" max="16384" width="10.90625" style="10"/>
  </cols>
  <sheetData>
    <row r="1" spans="1:6" ht="18.5" x14ac:dyDescent="0.45">
      <c r="A1" s="100" t="s">
        <v>104</v>
      </c>
    </row>
    <row r="2" spans="1:6" ht="51" customHeight="1" x14ac:dyDescent="0.35">
      <c r="A2" s="229" t="s">
        <v>105</v>
      </c>
      <c r="B2" s="229"/>
      <c r="C2" s="229"/>
      <c r="D2" s="101"/>
      <c r="E2" s="101"/>
      <c r="F2" s="101"/>
    </row>
    <row r="3" spans="1:6" ht="10" customHeight="1" x14ac:dyDescent="0.35">
      <c r="A3" s="102"/>
      <c r="B3" s="102"/>
      <c r="C3" s="102"/>
      <c r="D3" s="102"/>
      <c r="E3" s="102"/>
      <c r="F3" s="102"/>
    </row>
    <row r="4" spans="1:6" ht="54" customHeight="1" x14ac:dyDescent="0.35">
      <c r="A4" s="230" t="s">
        <v>230</v>
      </c>
      <c r="B4" s="230"/>
      <c r="C4" s="230"/>
      <c r="D4" s="103"/>
      <c r="E4" s="103"/>
      <c r="F4" s="103"/>
    </row>
    <row r="6" spans="1:6" x14ac:dyDescent="0.35">
      <c r="A6" s="104" t="s">
        <v>106</v>
      </c>
    </row>
    <row r="7" spans="1:6" ht="15" thickBot="1" x14ac:dyDescent="0.4"/>
    <row r="8" spans="1:6" ht="15" thickBot="1" x14ac:dyDescent="0.4">
      <c r="A8" s="105" t="s">
        <v>107</v>
      </c>
      <c r="B8" s="105" t="s">
        <v>108</v>
      </c>
    </row>
    <row r="9" spans="1:6" ht="15" thickBot="1" x14ac:dyDescent="0.4">
      <c r="A9" s="106" t="s">
        <v>109</v>
      </c>
      <c r="B9" s="106">
        <v>11.8</v>
      </c>
    </row>
    <row r="10" spans="1:6" ht="15" thickBot="1" x14ac:dyDescent="0.4">
      <c r="A10" s="106" t="s">
        <v>110</v>
      </c>
      <c r="B10" s="106">
        <v>-1.8</v>
      </c>
    </row>
    <row r="11" spans="1:6" ht="15" thickBot="1" x14ac:dyDescent="0.4">
      <c r="A11" s="106" t="s">
        <v>111</v>
      </c>
      <c r="B11" s="106">
        <v>10</v>
      </c>
    </row>
    <row r="12" spans="1:6" ht="15" thickBot="1" x14ac:dyDescent="0.4">
      <c r="A12" s="106" t="s">
        <v>112</v>
      </c>
      <c r="B12" s="106">
        <v>3.34</v>
      </c>
    </row>
    <row r="13" spans="1:6" ht="15" thickBot="1" x14ac:dyDescent="0.4">
      <c r="A13" s="106" t="s">
        <v>113</v>
      </c>
      <c r="B13" s="106">
        <v>13.34</v>
      </c>
    </row>
    <row r="15" spans="1:6" ht="46.5" customHeight="1" x14ac:dyDescent="0.35">
      <c r="A15" s="231" t="s">
        <v>114</v>
      </c>
      <c r="B15" s="231"/>
      <c r="C15" s="231"/>
      <c r="D15" s="103"/>
      <c r="E15" s="103"/>
      <c r="F15" s="103"/>
    </row>
    <row r="16" spans="1:6" ht="10" customHeight="1" x14ac:dyDescent="0.35">
      <c r="A16" s="107"/>
      <c r="B16" s="107"/>
      <c r="C16" s="107"/>
      <c r="D16" s="107"/>
      <c r="E16" s="107"/>
      <c r="F16" s="107"/>
    </row>
    <row r="17" spans="1:4" x14ac:dyDescent="0.35">
      <c r="A17" s="104" t="s">
        <v>115</v>
      </c>
    </row>
    <row r="18" spans="1:4" ht="15" thickBot="1" x14ac:dyDescent="0.4"/>
    <row r="19" spans="1:4" ht="15" thickBot="1" x14ac:dyDescent="0.4">
      <c r="A19" s="106"/>
      <c r="B19" s="108"/>
      <c r="C19" s="108" t="s">
        <v>116</v>
      </c>
    </row>
    <row r="20" spans="1:4" ht="15" thickBot="1" x14ac:dyDescent="0.4">
      <c r="A20" s="106" t="s">
        <v>117</v>
      </c>
      <c r="B20" s="109">
        <v>550000</v>
      </c>
      <c r="C20" s="110">
        <v>0.47410000000000002</v>
      </c>
      <c r="D20" s="111"/>
    </row>
    <row r="21" spans="1:4" ht="15" thickBot="1" x14ac:dyDescent="0.4">
      <c r="A21" s="106" t="s">
        <v>130</v>
      </c>
      <c r="B21" s="109">
        <v>610000</v>
      </c>
      <c r="C21" s="110">
        <v>0.52590000000000003</v>
      </c>
      <c r="D21" s="111"/>
    </row>
    <row r="22" spans="1:4" ht="15" thickBot="1" x14ac:dyDescent="0.4">
      <c r="A22" s="106" t="s">
        <v>118</v>
      </c>
      <c r="B22" s="109">
        <v>1160000</v>
      </c>
      <c r="C22" s="110">
        <v>1</v>
      </c>
      <c r="D22" s="111"/>
    </row>
    <row r="23" spans="1:4" ht="15" thickBot="1" x14ac:dyDescent="0.4">
      <c r="A23" s="106"/>
      <c r="B23" s="108"/>
      <c r="C23" s="106"/>
    </row>
    <row r="24" spans="1:4" ht="15" thickBot="1" x14ac:dyDescent="0.4">
      <c r="A24" s="106" t="s">
        <v>232</v>
      </c>
      <c r="B24" s="108" t="s">
        <v>119</v>
      </c>
      <c r="C24" s="106"/>
    </row>
    <row r="25" spans="1:4" ht="15" thickBot="1" x14ac:dyDescent="0.4">
      <c r="A25" s="106"/>
      <c r="B25" s="108" t="s">
        <v>120</v>
      </c>
      <c r="C25" s="106"/>
    </row>
    <row r="26" spans="1:4" ht="15" thickBot="1" x14ac:dyDescent="0.4">
      <c r="A26" s="106" t="s">
        <v>121</v>
      </c>
      <c r="B26" s="110">
        <v>0.52590000000000003</v>
      </c>
      <c r="C26" s="106"/>
    </row>
    <row r="27" spans="1:4" ht="15" thickBot="1" x14ac:dyDescent="0.4">
      <c r="A27" s="106"/>
      <c r="B27" s="108" t="s">
        <v>122</v>
      </c>
      <c r="C27" s="106"/>
    </row>
    <row r="28" spans="1:4" ht="58.5" thickBot="1" x14ac:dyDescent="0.4">
      <c r="A28" s="112" t="s">
        <v>231</v>
      </c>
      <c r="B28" s="113" t="s">
        <v>123</v>
      </c>
      <c r="C28" s="106"/>
    </row>
  </sheetData>
  <sheetProtection algorithmName="SHA-512" hashValue="VBM3clkmTsSFqPUq36GlB+9Xqu1DvNDey1rZrddz24ff6eMe/G1I+BvTZAN/nm35qHgy5z4Fil/JcNcHC7spOg==" saltValue="NFk/nv0VE3lMGOhVdHg+Bw==" spinCount="100000" sheet="1" objects="1" scenarios="1"/>
  <mergeCells count="3">
    <mergeCell ref="A2:C2"/>
    <mergeCell ref="A4:C4"/>
    <mergeCell ref="A15:C15"/>
  </mergeCells>
  <pageMargins left="0.7" right="0.7" top="0.78740157499999996" bottom="0.78740157499999996"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8"/>
  <sheetViews>
    <sheetView topLeftCell="A2" workbookViewId="0">
      <selection activeCell="A12" sqref="A12:A31"/>
    </sheetView>
  </sheetViews>
  <sheetFormatPr baseColWidth="10" defaultColWidth="11.453125" defaultRowHeight="11.5" x14ac:dyDescent="0.25"/>
  <cols>
    <col min="1" max="1" width="43.1796875" style="3" bestFit="1" customWidth="1"/>
    <col min="2" max="16384" width="11.453125" style="3"/>
  </cols>
  <sheetData>
    <row r="1" spans="1:1" x14ac:dyDescent="0.25">
      <c r="A1" s="1" t="s">
        <v>43</v>
      </c>
    </row>
    <row r="2" spans="1:1" ht="12" x14ac:dyDescent="0.3">
      <c r="A2" s="2" t="s">
        <v>44</v>
      </c>
    </row>
    <row r="3" spans="1:1" ht="12" x14ac:dyDescent="0.3">
      <c r="A3" s="2" t="s">
        <v>45</v>
      </c>
    </row>
    <row r="4" spans="1:1" ht="12" x14ac:dyDescent="0.3">
      <c r="A4" s="2" t="s">
        <v>46</v>
      </c>
    </row>
    <row r="6" spans="1:1" x14ac:dyDescent="0.25">
      <c r="A6" s="1" t="s">
        <v>10</v>
      </c>
    </row>
    <row r="7" spans="1:1" ht="12" x14ac:dyDescent="0.3">
      <c r="A7" s="2" t="s">
        <v>11</v>
      </c>
    </row>
    <row r="8" spans="1:1" ht="12" x14ac:dyDescent="0.3">
      <c r="A8" s="2" t="s">
        <v>12</v>
      </c>
    </row>
    <row r="9" spans="1:1" ht="12" x14ac:dyDescent="0.3">
      <c r="A9" s="2" t="s">
        <v>13</v>
      </c>
    </row>
    <row r="10" spans="1:1" ht="12" x14ac:dyDescent="0.3">
      <c r="A10" s="2" t="s">
        <v>14</v>
      </c>
    </row>
    <row r="12" spans="1:1" ht="12" x14ac:dyDescent="0.25">
      <c r="A12" s="4" t="s">
        <v>15</v>
      </c>
    </row>
    <row r="13" spans="1:1" ht="12" x14ac:dyDescent="0.3">
      <c r="A13" s="2" t="s">
        <v>16</v>
      </c>
    </row>
    <row r="14" spans="1:1" ht="12" x14ac:dyDescent="0.3">
      <c r="A14" s="2" t="s">
        <v>17</v>
      </c>
    </row>
    <row r="15" spans="1:1" ht="12" x14ac:dyDescent="0.3">
      <c r="A15" s="2" t="s">
        <v>7</v>
      </c>
    </row>
    <row r="16" spans="1:1" ht="12" x14ac:dyDescent="0.3">
      <c r="A16" s="2" t="s">
        <v>18</v>
      </c>
    </row>
    <row r="17" spans="1:1" ht="12" x14ac:dyDescent="0.3">
      <c r="A17" s="2" t="s">
        <v>9</v>
      </c>
    </row>
    <row r="18" spans="1:1" ht="12" x14ac:dyDescent="0.3">
      <c r="A18" s="2" t="s">
        <v>8</v>
      </c>
    </row>
    <row r="19" spans="1:1" ht="12" x14ac:dyDescent="0.3">
      <c r="A19" s="2" t="s">
        <v>19</v>
      </c>
    </row>
    <row r="20" spans="1:1" ht="12" x14ac:dyDescent="0.3">
      <c r="A20" s="2" t="s">
        <v>20</v>
      </c>
    </row>
    <row r="21" spans="1:1" ht="12" x14ac:dyDescent="0.3">
      <c r="A21" s="2" t="s">
        <v>21</v>
      </c>
    </row>
    <row r="22" spans="1:1" ht="12" x14ac:dyDescent="0.3">
      <c r="A22" s="2" t="s">
        <v>22</v>
      </c>
    </row>
    <row r="23" spans="1:1" ht="12" x14ac:dyDescent="0.3">
      <c r="A23" s="2" t="s">
        <v>23</v>
      </c>
    </row>
    <row r="24" spans="1:1" ht="12" x14ac:dyDescent="0.3">
      <c r="A24" s="2" t="s">
        <v>24</v>
      </c>
    </row>
    <row r="25" spans="1:1" ht="12" x14ac:dyDescent="0.3">
      <c r="A25" s="2" t="s">
        <v>25</v>
      </c>
    </row>
    <row r="26" spans="1:1" ht="12" x14ac:dyDescent="0.3">
      <c r="A26" s="2" t="s">
        <v>26</v>
      </c>
    </row>
    <row r="27" spans="1:1" ht="12" x14ac:dyDescent="0.3">
      <c r="A27" s="2" t="s">
        <v>27</v>
      </c>
    </row>
    <row r="28" spans="1:1" ht="12" x14ac:dyDescent="0.3">
      <c r="A28" s="2" t="s">
        <v>28</v>
      </c>
    </row>
    <row r="29" spans="1:1" ht="12" x14ac:dyDescent="0.3">
      <c r="A29" s="2" t="s">
        <v>29</v>
      </c>
    </row>
    <row r="30" spans="1:1" ht="12" x14ac:dyDescent="0.3">
      <c r="A30" s="2" t="s">
        <v>30</v>
      </c>
    </row>
    <row r="31" spans="1:1" ht="12" x14ac:dyDescent="0.3">
      <c r="A31" s="2" t="s">
        <v>31</v>
      </c>
    </row>
    <row r="33" spans="1:1" ht="12" x14ac:dyDescent="0.25">
      <c r="A33" s="4" t="s">
        <v>4</v>
      </c>
    </row>
    <row r="34" spans="1:1" ht="12" x14ac:dyDescent="0.3">
      <c r="A34" s="2" t="s">
        <v>32</v>
      </c>
    </row>
    <row r="35" spans="1:1" ht="12" x14ac:dyDescent="0.3">
      <c r="A35" s="2" t="s">
        <v>5</v>
      </c>
    </row>
    <row r="36" spans="1:1" ht="12" x14ac:dyDescent="0.3">
      <c r="A36" s="2" t="s">
        <v>6</v>
      </c>
    </row>
    <row r="38" spans="1:1" ht="12" x14ac:dyDescent="0.25">
      <c r="A38" s="4" t="s">
        <v>33</v>
      </c>
    </row>
    <row r="39" spans="1:1" x14ac:dyDescent="0.25">
      <c r="A39" s="3" t="s">
        <v>34</v>
      </c>
    </row>
    <row r="40" spans="1:1" x14ac:dyDescent="0.25">
      <c r="A40" s="3" t="s">
        <v>35</v>
      </c>
    </row>
    <row r="41" spans="1:1" ht="12" x14ac:dyDescent="0.25">
      <c r="A41" s="6" t="s">
        <v>36</v>
      </c>
    </row>
    <row r="42" spans="1:1" ht="12" x14ac:dyDescent="0.25">
      <c r="A42" s="6"/>
    </row>
    <row r="43" spans="1:1" x14ac:dyDescent="0.25">
      <c r="A43" s="5" t="s">
        <v>37</v>
      </c>
    </row>
    <row r="44" spans="1:1" x14ac:dyDescent="0.25">
      <c r="A44" s="5" t="s">
        <v>38</v>
      </c>
    </row>
    <row r="45" spans="1:1" x14ac:dyDescent="0.25">
      <c r="A45" s="5"/>
    </row>
    <row r="46" spans="1:1" ht="12" x14ac:dyDescent="0.25">
      <c r="A46" s="6" t="s">
        <v>39</v>
      </c>
    </row>
    <row r="47" spans="1:1" ht="12" x14ac:dyDescent="0.25">
      <c r="A47" s="6"/>
    </row>
    <row r="48" spans="1:1" x14ac:dyDescent="0.25">
      <c r="A48" s="5" t="s">
        <v>40</v>
      </c>
    </row>
    <row r="49" spans="1:1" x14ac:dyDescent="0.25">
      <c r="A49" s="5" t="s">
        <v>41</v>
      </c>
    </row>
    <row r="50" spans="1:1" x14ac:dyDescent="0.25">
      <c r="A50" s="5" t="s">
        <v>42</v>
      </c>
    </row>
    <row r="51" spans="1:1" x14ac:dyDescent="0.25">
      <c r="A51" s="5"/>
    </row>
    <row r="52" spans="1:1" ht="12" x14ac:dyDescent="0.25">
      <c r="A52" s="6" t="s">
        <v>48</v>
      </c>
    </row>
    <row r="53" spans="1:1" ht="12" x14ac:dyDescent="0.25">
      <c r="A53" s="6"/>
    </row>
    <row r="54" spans="1:1" x14ac:dyDescent="0.25">
      <c r="A54" s="5" t="s">
        <v>49</v>
      </c>
    </row>
    <row r="55" spans="1:1" x14ac:dyDescent="0.25">
      <c r="A55" s="5" t="s">
        <v>51</v>
      </c>
    </row>
    <row r="56" spans="1:1" x14ac:dyDescent="0.25">
      <c r="A56" s="5" t="s">
        <v>52</v>
      </c>
    </row>
    <row r="57" spans="1:1" x14ac:dyDescent="0.25">
      <c r="A57" s="5" t="s">
        <v>50</v>
      </c>
    </row>
    <row r="58" spans="1:1" x14ac:dyDescent="0.25">
      <c r="A58" s="5"/>
    </row>
  </sheetData>
  <dataValidations count="1">
    <dataValidation allowBlank="1" showInputMessage="1" showErrorMessage="1" promptTitle="Rechtsform" sqref="A12:A31" xr:uid="{00000000-0002-0000-05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(1) Stammdaten</vt:lpstr>
      <vt:lpstr>(2) Angaben Auszubildende</vt:lpstr>
      <vt:lpstr>(3) Einverständniserklärung</vt:lpstr>
      <vt:lpstr>(4) Ausfüllhinweise</vt:lpstr>
      <vt:lpstr>(5) Merkblatt</vt:lpstr>
      <vt:lpstr>Drop Down</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VPN</cp:lastModifiedBy>
  <cp:lastPrinted>2022-06-03T05:18:59Z</cp:lastPrinted>
  <dcterms:created xsi:type="dcterms:W3CDTF">2019-07-05T04:10:45Z</dcterms:created>
  <dcterms:modified xsi:type="dcterms:W3CDTF">2022-06-03T05:19:07Z</dcterms:modified>
</cp:coreProperties>
</file>