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updateLinks="never" codeName="DieseArbeitsmappe" defaultThemeVersion="124226"/>
  <mc:AlternateContent xmlns:mc="http://schemas.openxmlformats.org/markup-compatibility/2006">
    <mc:Choice Requires="x15">
      <x15ac:absPath xmlns:x15ac="http://schemas.microsoft.com/office/spreadsheetml/2010/11/ac" url="C:\Users\VPN\Desktop\"/>
    </mc:Choice>
  </mc:AlternateContent>
  <xr:revisionPtr revIDLastSave="0" documentId="13_ncr:1_{0045BB61-80CA-474D-BFE7-967A9EFBBB76}" xr6:coauthVersionLast="36" xr6:coauthVersionMax="36" xr10:uidLastSave="{00000000-0000-0000-0000-000000000000}"/>
  <bookViews>
    <workbookView xWindow="0" yWindow="0" windowWidth="25200" windowHeight="11780" xr2:uid="{00000000-000D-0000-FFFF-FFFF00000000}"/>
  </bookViews>
  <sheets>
    <sheet name="(1) Stammdaten" sheetId="9" r:id="rId1"/>
    <sheet name="(2) Angaben Auszubildende" sheetId="13" r:id="rId2"/>
    <sheet name="(3) Einverständniserklärung" sheetId="8" r:id="rId3"/>
    <sheet name="(4) Ausfüllhinweise" sheetId="11" r:id="rId4"/>
    <sheet name="(5) Merkblatt" sheetId="10" r:id="rId5"/>
    <sheet name="Drop Down" sheetId="4" state="hidden" r:id="rId6"/>
  </sheets>
  <definedNames>
    <definedName name="_xlnm.Print_Area" localSheetId="2">'(3) Einverständniserklärung'!$A$1:$I$36</definedName>
  </definedNames>
  <calcPr calcId="191029"/>
</workbook>
</file>

<file path=xl/calcChain.xml><?xml version="1.0" encoding="utf-8"?>
<calcChain xmlns="http://schemas.openxmlformats.org/spreadsheetml/2006/main">
  <c r="B39" i="13" l="1"/>
  <c r="B40" i="13"/>
  <c r="B41" i="13"/>
  <c r="B42" i="13"/>
  <c r="B43" i="13"/>
  <c r="H40" i="13" l="1"/>
  <c r="G39" i="13"/>
  <c r="G40" i="13"/>
  <c r="G41" i="13"/>
  <c r="H41" i="13" s="1"/>
  <c r="G42" i="13"/>
  <c r="H42" i="13" s="1"/>
  <c r="G43" i="13"/>
  <c r="G38" i="13"/>
  <c r="B38" i="13" l="1"/>
  <c r="H38" i="13" s="1"/>
  <c r="I38" i="13" s="1"/>
  <c r="H43" i="13"/>
  <c r="H39" i="13"/>
  <c r="I43" i="13" l="1"/>
  <c r="I42" i="13"/>
  <c r="I41" i="13"/>
  <c r="I40" i="13"/>
  <c r="I39" i="13"/>
  <c r="C3" i="13"/>
  <c r="C1" i="13" l="1"/>
  <c r="C2" i="13"/>
  <c r="K29" i="13" l="1"/>
  <c r="K30" i="13"/>
  <c r="K31" i="13"/>
  <c r="K32" i="13"/>
  <c r="K33" i="13"/>
  <c r="K28" i="13"/>
  <c r="J29" i="13"/>
  <c r="J30" i="13"/>
  <c r="J31" i="13"/>
  <c r="J32" i="13"/>
  <c r="J33" i="13"/>
  <c r="J28" i="13"/>
  <c r="C29" i="13"/>
  <c r="C30" i="13"/>
  <c r="C31" i="13"/>
  <c r="C32" i="13"/>
  <c r="C33" i="13"/>
  <c r="C28" i="13"/>
  <c r="B29" i="13"/>
  <c r="B30" i="13"/>
  <c r="B31" i="13"/>
  <c r="B32" i="13"/>
  <c r="B33" i="13"/>
  <c r="B28" i="13"/>
  <c r="C23" i="13"/>
  <c r="J19" i="13"/>
  <c r="J20" i="13"/>
  <c r="J21" i="13"/>
  <c r="J22" i="13"/>
  <c r="J23" i="13"/>
  <c r="J18" i="13"/>
  <c r="L30" i="13" l="1"/>
  <c r="M30" i="13" s="1"/>
  <c r="L29" i="13"/>
  <c r="M29" i="13" s="1"/>
  <c r="L33" i="13"/>
  <c r="M33" i="13" s="1"/>
  <c r="L32" i="13"/>
  <c r="M32" i="13" s="1"/>
  <c r="L31" i="13"/>
  <c r="M31" i="13" s="1"/>
  <c r="L28" i="13"/>
  <c r="M28" i="13" s="1"/>
  <c r="B19" i="13"/>
  <c r="B20" i="13"/>
  <c r="B21" i="13"/>
  <c r="B22" i="13"/>
  <c r="B23" i="13"/>
  <c r="B18" i="13"/>
  <c r="K23" i="13" l="1"/>
  <c r="L23" i="13" s="1"/>
  <c r="C19" i="13"/>
  <c r="K19" i="13" s="1"/>
  <c r="C20" i="13"/>
  <c r="K20" i="13" s="1"/>
  <c r="C21" i="13"/>
  <c r="K21" i="13" s="1"/>
  <c r="C22" i="13"/>
  <c r="K22" i="13" s="1"/>
  <c r="C18" i="13"/>
  <c r="K18" i="13" s="1"/>
  <c r="B9" i="13"/>
  <c r="B10" i="13"/>
  <c r="B11" i="13"/>
  <c r="B12" i="13"/>
  <c r="B13" i="13"/>
  <c r="B8" i="13"/>
  <c r="L19" i="13" l="1"/>
  <c r="L22" i="13"/>
  <c r="L20" i="13"/>
  <c r="L21" i="13"/>
  <c r="L18" i="13"/>
  <c r="F9" i="13"/>
  <c r="G9" i="13" s="1"/>
  <c r="F12" i="13"/>
  <c r="G12" i="13" s="1"/>
  <c r="F10" i="13"/>
  <c r="G10" i="13" s="1"/>
  <c r="F13" i="13"/>
  <c r="G13" i="13" s="1"/>
  <c r="F8" i="13"/>
  <c r="G8" i="13" s="1"/>
  <c r="F11" i="13"/>
  <c r="G11" i="13" s="1"/>
  <c r="D19" i="8" l="1"/>
  <c r="D1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Syeren, Jan-Hendrik</author>
    <author>VPN</author>
  </authors>
  <commentList>
    <comment ref="A7" authorId="0" shapeId="0" xr:uid="{F9926FB5-9D9F-4D3D-A8ED-85C0D7AAC211}">
      <text>
        <r>
          <rPr>
            <sz val="9"/>
            <color indexed="81"/>
            <rFont val="Segoe UI"/>
            <family val="2"/>
          </rPr>
          <t xml:space="preserve">Bitte geben Sie den geplanten Ausbildungsbeginn im Jahr 2023 ein. Achten Sie bitte darauf, dass Ihre Auszubildenden eine Ausbildung nur beginnen können, wenn gleichzeitig ein Ausbildungskurs in der Pflegeschule angeboten wird.
</t>
        </r>
      </text>
    </comment>
    <comment ref="B7" authorId="0" shapeId="0" xr:uid="{226EC7CD-07C4-463A-91B6-F53B3172FF6B}">
      <text>
        <r>
          <rPr>
            <sz val="9"/>
            <color indexed="81"/>
            <rFont val="Segoe UI"/>
            <family val="2"/>
          </rPr>
          <t xml:space="preserve">Die Anzahl der Ausbildungsmonate wird automatisch berechnet.
</t>
        </r>
      </text>
    </comment>
    <comment ref="C7" authorId="0" shapeId="0" xr:uid="{5B615F0E-79CA-481E-B3FF-91B29A672591}">
      <text>
        <r>
          <rPr>
            <sz val="9"/>
            <color indexed="81"/>
            <rFont val="Segoe UI"/>
            <family val="2"/>
          </rPr>
          <t xml:space="preserve">Geben Sie bitte die Anzahl der Auszubildenden ein, die zum geplanten Ausbildungsbeginn eingestellt werden sollen.
</t>
        </r>
      </text>
    </comment>
    <comment ref="D7" authorId="0" shapeId="0" xr:uid="{3CDABB94-77B4-49CC-AE40-46AC4FAF3812}">
      <text>
        <r>
          <rPr>
            <sz val="9"/>
            <color indexed="81"/>
            <rFont val="Segoe UI"/>
            <family val="2"/>
          </rPr>
          <t xml:space="preserve">Geben Sie bitte die
Ø Ausbildungsvergütung für eine/n Auszubildende/n pro Monat ein.
</t>
        </r>
      </text>
    </comment>
    <comment ref="E7" authorId="0" shapeId="0" xr:uid="{6EEAA614-52DC-45C3-A727-338A723BF2CC}">
      <text>
        <r>
          <rPr>
            <sz val="9"/>
            <color indexed="81"/>
            <rFont val="Segoe UI"/>
            <family val="2"/>
          </rPr>
          <t xml:space="preserve">Geben Sie bitte die Ø monatlichen Arbeitgeber-Bruttokosten für eine/n Auszubildende/n ein. Die AG-Bruttokosten sind ca. 25 % höher als die Ausbildungsvergütungen. Für geförderte Auszubildende geben Sie bitte die AG-Bruttokosten ohne die Förderung an!
</t>
        </r>
      </text>
    </comment>
    <comment ref="F7" authorId="0" shapeId="0" xr:uid="{E4E01338-5BCF-404F-A1A6-BFB3F87F571A}">
      <text>
        <r>
          <rPr>
            <b/>
            <sz val="9"/>
            <color indexed="81"/>
            <rFont val="Segoe UI"/>
            <family val="2"/>
          </rPr>
          <t>Beginn 01.04.2023:</t>
        </r>
        <r>
          <rPr>
            <sz val="9"/>
            <color indexed="81"/>
            <rFont val="Segoe UI"/>
            <family val="2"/>
          </rPr>
          <t xml:space="preserve">
1. Ausbildungsjahr Arbeitgeber-Bruttokosten:
1.457,11 €
Berechnung Ausbildungskosten 2023:
1.457,11 € * 9 Monate = 13.113,99 €
</t>
        </r>
      </text>
    </comment>
    <comment ref="G7" authorId="1" shapeId="0" xr:uid="{32C92730-AB16-4B63-9ADE-F8C9B52873A7}">
      <text>
        <r>
          <rPr>
            <b/>
            <sz val="9"/>
            <color indexed="81"/>
            <rFont val="Segoe UI"/>
            <family val="2"/>
          </rPr>
          <t xml:space="preserve">Beginn 01.04.2023:
</t>
        </r>
        <r>
          <rPr>
            <sz val="9"/>
            <color indexed="81"/>
            <rFont val="Segoe UI"/>
            <family val="2"/>
          </rPr>
          <t xml:space="preserve">1. Ausbildungsjahr Arbeitgeber-Bruttokosten:
1.457,11 €
Berechnung Ausbildungskosten 2023 inkl. Pauschale:
(1.457,11 € + 713,61 €) * 9 Monate = 19.536,48 €
</t>
        </r>
      </text>
    </comment>
    <comment ref="A17" authorId="0" shapeId="0" xr:uid="{9996EB57-7048-4B90-98DF-62019DBA712A}">
      <text>
        <r>
          <rPr>
            <sz val="9"/>
            <color indexed="81"/>
            <rFont val="Segoe UI"/>
            <family val="2"/>
          </rPr>
          <t xml:space="preserve">Bitte geben Sie den tatsächlichen oder den geplanten Ausbildungsbeginn im Jahr 2022 ein. Bitte geben Sie keinen untermonatigen Beginn ein. Auszubildende, die bspw. am 25.04.2022 eine Ausbildung begonnen haben, sind für den 01.04.2022 zu melden.
</t>
        </r>
      </text>
    </comment>
    <comment ref="B17" authorId="0" shapeId="0" xr:uid="{BE2CA486-65C2-4734-B3D6-BCEF3194914F}">
      <text>
        <r>
          <rPr>
            <sz val="9"/>
            <color indexed="81"/>
            <rFont val="Segoe UI"/>
            <family val="2"/>
          </rPr>
          <t xml:space="preserve">Die Anzahl der Ausbildungsmonate wird automatisch berechnet.
</t>
        </r>
      </text>
    </comment>
    <comment ref="C17" authorId="0" shapeId="0" xr:uid="{3DA04B1F-4784-4CE0-BE30-F413A8687AF9}">
      <text>
        <r>
          <rPr>
            <sz val="9"/>
            <color indexed="81"/>
            <rFont val="Segoe UI"/>
            <family val="2"/>
          </rPr>
          <t>Die Anzahl der Ausbildungsmonate wird automatisch berechnet.</t>
        </r>
      </text>
    </comment>
    <comment ref="D17" authorId="0" shapeId="0" xr:uid="{A2810D1E-04F5-4103-9E15-428F98008E4A}">
      <text>
        <r>
          <rPr>
            <sz val="9"/>
            <color indexed="81"/>
            <rFont val="Segoe UI"/>
            <family val="2"/>
          </rPr>
          <t>Geben Sie bitte die Anzahl der Auszubildenden ein, die zum geplanten Ausbildungsbeginn eingestellt werden sollen oder eingestellt wurden.</t>
        </r>
      </text>
    </comment>
    <comment ref="E17" authorId="0" shapeId="0" xr:uid="{4216D555-2515-4D8C-AB61-4D7A1FDB0711}">
      <text>
        <r>
          <rPr>
            <sz val="9"/>
            <color indexed="81"/>
            <rFont val="Segoe UI"/>
            <family val="2"/>
          </rPr>
          <t>Geben Sie bitte die
Ø Ausbildungsvergütung für eine/n Auszubildende/n pro Monat im ersten Lehrjahr ein.</t>
        </r>
        <r>
          <rPr>
            <sz val="9"/>
            <color indexed="81"/>
            <rFont val="Segoe UI"/>
            <family val="2"/>
          </rPr>
          <t xml:space="preserve">
</t>
        </r>
      </text>
    </comment>
    <comment ref="F17" authorId="0" shapeId="0" xr:uid="{B6179A35-0492-41C4-8846-4F714EC40E6C}">
      <text>
        <r>
          <rPr>
            <sz val="9"/>
            <color indexed="81"/>
            <rFont val="Segoe UI"/>
            <family val="2"/>
          </rPr>
          <t>Geben Sie bitte die Ø monatlichen Arbeitgeber-Bruttokosten für eine/n Auszubildende/n im ersten Lehrjahr ein. Die AG-Bruttokosten sind ca. 25 % höher als die Ausbildungsvergütungen. Für geförderte Auszubildende geben Sie bitte die AG-Bruttokosten ohne die Förderung an!</t>
        </r>
        <r>
          <rPr>
            <b/>
            <sz val="9"/>
            <color indexed="81"/>
            <rFont val="Segoe UI"/>
            <family val="2"/>
          </rPr>
          <t xml:space="preserve">
</t>
        </r>
        <r>
          <rPr>
            <sz val="9"/>
            <color indexed="81"/>
            <rFont val="Segoe UI"/>
            <family val="2"/>
          </rPr>
          <t xml:space="preserve">
</t>
        </r>
      </text>
    </comment>
    <comment ref="G17" authorId="0" shapeId="0" xr:uid="{48EDACC8-5C8B-48EE-860A-D175D3CD3307}">
      <text>
        <r>
          <rPr>
            <sz val="9"/>
            <color indexed="81"/>
            <rFont val="Segoe UI"/>
            <family val="2"/>
          </rPr>
          <t xml:space="preserve">Geben Sie bitte die
Ø Ausbildungsvergütung für eine/n Auszubildende/n pro Monat im zweiten Lehrjahr ein.
</t>
        </r>
      </text>
    </comment>
    <comment ref="H17" authorId="0" shapeId="0" xr:uid="{81665187-42DE-4EF5-81FB-12FA8CB1B858}">
      <text>
        <r>
          <rPr>
            <sz val="9"/>
            <color indexed="81"/>
            <rFont val="Segoe UI"/>
            <family val="2"/>
          </rPr>
          <t xml:space="preserve">Geben Sie bitte die Ø monatlichen Arbeitgeber-Bruttokosten für eine/n Auszubildende/n im zweiten Lehrjahr ein. Die AG-Bruttokosten sind ca. 25 % höher als die Ausbildungsvergütungen. Für geförderte Auszubildende geben Sie bitte die AG-Bruttokosten ohne die Förderung an!
</t>
        </r>
      </text>
    </comment>
    <comment ref="I17" authorId="0" shapeId="0" xr:uid="{F7C53940-D238-415D-972C-4121E5A42AA6}">
      <text>
        <r>
          <rPr>
            <sz val="9"/>
            <color indexed="81"/>
            <rFont val="Segoe UI"/>
            <family val="2"/>
          </rPr>
          <t>Bitte geben Sie die durchschnittlichen monatlichen Arbeitgeber-Bruttokosten einer examinierten Pflegefachkraft ohne Zusatzfunktion und/oder ohne Leitungsfunktion zum Zeitpunkt der Meldung bezogen auf eine Vollkraft an.</t>
        </r>
        <r>
          <rPr>
            <sz val="9"/>
            <color indexed="81"/>
            <rFont val="Segoe UI"/>
            <family val="2"/>
          </rPr>
          <t xml:space="preserve">
</t>
        </r>
      </text>
    </comment>
    <comment ref="J17" authorId="0" shapeId="0" xr:uid="{7C34A7A8-B275-41BF-B4BA-7CD283C181CB}">
      <text>
        <r>
          <rPr>
            <sz val="9"/>
            <color indexed="81"/>
            <rFont val="Segoe UI"/>
            <family val="2"/>
          </rPr>
          <t>Die angerechneten Mehrkosten werden von den monatlichen Arbeitgeber-Bruttokosten im 2. Lehrjahr abgezogen.</t>
        </r>
        <r>
          <rPr>
            <sz val="9"/>
            <color indexed="81"/>
            <rFont val="Segoe UI"/>
            <family val="2"/>
          </rPr>
          <t xml:space="preserve">
</t>
        </r>
      </text>
    </comment>
    <comment ref="K17" authorId="0" shapeId="0" xr:uid="{2CBD8BA0-9A19-47F4-AA4F-6D8A6F5471DE}">
      <text>
        <r>
          <rPr>
            <b/>
            <sz val="9"/>
            <color indexed="81"/>
            <rFont val="Segoe UI"/>
            <family val="2"/>
          </rPr>
          <t>Berechnungsbeispiel Beginn 01.04.2022:</t>
        </r>
        <r>
          <rPr>
            <sz val="9"/>
            <color indexed="81"/>
            <rFont val="Segoe UI"/>
            <family val="2"/>
          </rPr>
          <t xml:space="preserve">
1. Ausbildungsjahr Arbeitgeber-Bruttokosten:
1.457,11 €
2. Ausbildungsjahr Arbeitgeber-Bruttokosten:
1.540,09 €
Arbeitgeber-Bruttokosten einer Pflegefachkraft 
(mit abgeschlossener Ausbildung):
3.500,00 €
Anrechnung im Verhältnis von 1 zu 14
(Pflegefachkraft zu Auszubildendem):
3.500,00 € / 14 = 250,00 €
Mehrkosten der Ausbildungsvergütung im Sinne des § 27 PflBG:
1.540,09  € - 250,00 € = 1.290,09 €
</t>
        </r>
        <r>
          <rPr>
            <b/>
            <sz val="9"/>
            <color indexed="81"/>
            <rFont val="Segoe UI"/>
            <family val="2"/>
          </rPr>
          <t>Berechnung Ausbildungskosten 2023:</t>
        </r>
        <r>
          <rPr>
            <sz val="9"/>
            <color indexed="81"/>
            <rFont val="Segoe UI"/>
            <family val="2"/>
          </rPr>
          <t xml:space="preserve">
1.457,11 € * 3 Monate = 4.371,33 €
1.290,09 € * 9 Monate = 11.610,81 €
</t>
        </r>
        <r>
          <rPr>
            <b/>
            <sz val="9"/>
            <color indexed="81"/>
            <rFont val="Segoe UI"/>
            <family val="2"/>
          </rPr>
          <t>Gesamt: 4.371,33 € + 11.610,81 € = 15.982,14 €</t>
        </r>
        <r>
          <rPr>
            <sz val="9"/>
            <color indexed="81"/>
            <rFont val="Segoe UI"/>
            <family val="2"/>
          </rPr>
          <t xml:space="preserve">
</t>
        </r>
      </text>
    </comment>
    <comment ref="L17" authorId="1" shapeId="0" xr:uid="{9A561EDD-0F3C-4CF2-B646-7679F30409AA}">
      <text>
        <r>
          <rPr>
            <b/>
            <sz val="9"/>
            <color indexed="81"/>
            <rFont val="Segoe UI"/>
            <charset val="1"/>
          </rPr>
          <t xml:space="preserve">Berechnungsbeispiel Beginn 01.04.2022:
</t>
        </r>
        <r>
          <rPr>
            <sz val="9"/>
            <color indexed="81"/>
            <rFont val="Segoe UI"/>
            <family val="2"/>
          </rPr>
          <t xml:space="preserve">
1. Ausbildungsjahr Arbeitgeber-Bruttokosten:
1.457,11 €
2. Ausbildungsjahr Arbeitgeber-Bruttokosten:
1.540,09 €
Arbeitgeber-Bruttokosten einer Pflegefachkraft 
(mit abgeschlossener Ausbildung):
3.500,00 €
Anrechnung im Verhältnis von 1 zu 14
(Pflegefachkraft zu Auszubildendem):
3.500,00 € / 14 = 250,00 €
Mehrkosten der Ausbildungsvergütung im Sinne des § 27 PflBG:
1.540,09  € - 250,00 € = 1.290,09 €
</t>
        </r>
        <r>
          <rPr>
            <b/>
            <sz val="9"/>
            <color indexed="81"/>
            <rFont val="Segoe UI"/>
            <charset val="1"/>
          </rPr>
          <t xml:space="preserve">
Berechnung Ausbildungskosten 2023 inkl. Pauschale:
(</t>
        </r>
        <r>
          <rPr>
            <sz val="9"/>
            <color indexed="81"/>
            <rFont val="Segoe UI"/>
            <family val="2"/>
          </rPr>
          <t xml:space="preserve">1.457,11 € + 713,61 €)  * 3 Monate = 6.512,16 €
(1.290,09 € + 713,61 €) * 9 Monate = 18.033,30 €
</t>
        </r>
        <r>
          <rPr>
            <b/>
            <sz val="9"/>
            <color indexed="81"/>
            <rFont val="Segoe UI"/>
            <charset val="1"/>
          </rPr>
          <t xml:space="preserve">
Gesamt: 6.512,16 € + 18.033,30 € = 24.545,46 €</t>
        </r>
        <r>
          <rPr>
            <sz val="9"/>
            <color indexed="81"/>
            <rFont val="Segoe UI"/>
            <charset val="1"/>
          </rPr>
          <t xml:space="preserve">
</t>
        </r>
      </text>
    </comment>
    <comment ref="A27" authorId="0" shapeId="0" xr:uid="{3C2BE718-E73E-43EE-9D25-A610D86C2671}">
      <text>
        <r>
          <rPr>
            <sz val="9"/>
            <color indexed="81"/>
            <rFont val="Segoe UI"/>
            <family val="2"/>
          </rPr>
          <t xml:space="preserve">Bitte geben Sie den Ausbildungsbeginn im Jahr 2021 ein. Bitte geben Sie keinen untermonatigen Beginn ein. Auszubildende, die bspw. am 25.04.2021 eine Ausbildung begonnen haben, sind für den 01.04.2021 zu melden.
</t>
        </r>
      </text>
    </comment>
    <comment ref="B27" authorId="0" shapeId="0" xr:uid="{56AAD971-0BA7-4096-BDD3-7A610EE615FE}">
      <text>
        <r>
          <rPr>
            <sz val="9"/>
            <color indexed="81"/>
            <rFont val="Segoe UI"/>
            <family val="2"/>
          </rPr>
          <t xml:space="preserve">Die Anzahl der Ausbildungsmonate wird automatisch berechnet.
</t>
        </r>
      </text>
    </comment>
    <comment ref="C27" authorId="0" shapeId="0" xr:uid="{8CF2470B-F4A2-47E2-B3A3-21D0F546D773}">
      <text>
        <r>
          <rPr>
            <sz val="9"/>
            <color indexed="81"/>
            <rFont val="Segoe UI"/>
            <family val="2"/>
          </rPr>
          <t>Die Anzahl der Ausbildungsmonate wird automatisch berechnet.</t>
        </r>
      </text>
    </comment>
    <comment ref="D27" authorId="0" shapeId="0" xr:uid="{A012871C-E252-4813-8B3D-D4252B5CF45F}">
      <text>
        <r>
          <rPr>
            <sz val="9"/>
            <color indexed="81"/>
            <rFont val="Segoe UI"/>
            <family val="2"/>
          </rPr>
          <t>Geben Sie bitte die Anzahl der Auszubildenden ein, die zum genannten Ausbildungsbeginn eingestellt wurden.</t>
        </r>
      </text>
    </comment>
    <comment ref="E27" authorId="0" shapeId="0" xr:uid="{2EA399A3-550A-47FC-836B-DD92655EDFF6}">
      <text>
        <r>
          <rPr>
            <sz val="9"/>
            <color indexed="81"/>
            <rFont val="Segoe UI"/>
            <family val="2"/>
          </rPr>
          <t>Geben Sie bitte die
Ø Ausbildungsvergütung für eine/n Auszubildende/n pro Monat im zweiten Lehrjahr ein.</t>
        </r>
        <r>
          <rPr>
            <sz val="9"/>
            <color indexed="81"/>
            <rFont val="Segoe UI"/>
            <family val="2"/>
          </rPr>
          <t xml:space="preserve">
</t>
        </r>
      </text>
    </comment>
    <comment ref="F27" authorId="0" shapeId="0" xr:uid="{D0E4A617-871E-4495-9F1D-2A3174C367F6}">
      <text>
        <r>
          <rPr>
            <sz val="9"/>
            <color indexed="81"/>
            <rFont val="Segoe UI"/>
            <family val="2"/>
          </rPr>
          <t>Geben Sie bitte die Ø monatlichen Arbeitgeber-Bruttokosten für eine/n Auszubildende/n im zweiten Lehrjahr ein. Die AG-Bruttokosten sind ca. 25 % höher als die Ausbildungsvergütungen. Für geförderte Auszubildende geben Sie bitte die AG-Bruttokosten ohne die Förderung an!</t>
        </r>
        <r>
          <rPr>
            <b/>
            <sz val="9"/>
            <color indexed="81"/>
            <rFont val="Segoe UI"/>
            <family val="2"/>
          </rPr>
          <t xml:space="preserve">
</t>
        </r>
        <r>
          <rPr>
            <sz val="9"/>
            <color indexed="81"/>
            <rFont val="Segoe UI"/>
            <family val="2"/>
          </rPr>
          <t xml:space="preserve">
</t>
        </r>
      </text>
    </comment>
    <comment ref="G27" authorId="0" shapeId="0" xr:uid="{46FEDCC4-05C5-4EE0-A047-D39147A6F0F8}">
      <text>
        <r>
          <rPr>
            <sz val="9"/>
            <color indexed="81"/>
            <rFont val="Segoe UI"/>
            <family val="2"/>
          </rPr>
          <t xml:space="preserve">Geben Sie bitte die
Ø Ausbildungsvergütung für eine/n Auszubildende/n pro Monat im dritten Lehrjahr ein.
</t>
        </r>
      </text>
    </comment>
    <comment ref="H27" authorId="0" shapeId="0" xr:uid="{7C47E3AC-44FA-41D5-AF6E-DA841E449CE2}">
      <text>
        <r>
          <rPr>
            <sz val="9"/>
            <color indexed="81"/>
            <rFont val="Segoe UI"/>
            <family val="2"/>
          </rPr>
          <t xml:space="preserve">Geben Sie bitte die Ø monatlichen Arbeitgeber-Bruttokosten für eine/n Auszubildende/n im dritten Lehrjahr ein. Die AG-Bruttokosten sind ca. 25 % höher als die Ausbildungsvergütungen. Für geförderte Auszubildende geben Sie bitte die AG-Bruttokosten ohne die Förderung an!
</t>
        </r>
      </text>
    </comment>
    <comment ref="I27" authorId="0" shapeId="0" xr:uid="{C7BE213A-1D33-4266-9572-18F6DB27AC23}">
      <text>
        <r>
          <rPr>
            <sz val="9"/>
            <color indexed="81"/>
            <rFont val="Segoe UI"/>
            <family val="2"/>
          </rPr>
          <t>Bitte geben Sie die durchschnittlichen monatlichen Arbeitgeber-Bruttokosten einer examinierten Pflegefachkraft ohne Zusatzfunktion und/oder ohne Leitungsfunktion zum Zeitpunkt der Meldung bezogen auf eine Vollkraft an.</t>
        </r>
        <r>
          <rPr>
            <sz val="9"/>
            <color indexed="81"/>
            <rFont val="Segoe UI"/>
            <family val="2"/>
          </rPr>
          <t xml:space="preserve">
</t>
        </r>
      </text>
    </comment>
    <comment ref="J27" authorId="0" shapeId="0" xr:uid="{CA065F64-9B56-444D-B599-C8724F899D76}">
      <text>
        <r>
          <rPr>
            <sz val="9"/>
            <color indexed="81"/>
            <rFont val="Segoe UI"/>
            <family val="2"/>
          </rPr>
          <t>Die angerechneten Mehrkosten werden von den monatlichen Arbeitgeber-Bruttokosten im 2. Lehrjahr abgezogen.</t>
        </r>
        <r>
          <rPr>
            <sz val="9"/>
            <color indexed="81"/>
            <rFont val="Segoe UI"/>
            <family val="2"/>
          </rPr>
          <t xml:space="preserve">
</t>
        </r>
      </text>
    </comment>
    <comment ref="K27" authorId="0" shapeId="0" xr:uid="{99E9EB1A-F16C-4335-BD39-E0DDF597E8FC}">
      <text>
        <r>
          <rPr>
            <sz val="9"/>
            <color indexed="81"/>
            <rFont val="Segoe UI"/>
            <family val="2"/>
          </rPr>
          <t xml:space="preserve">Die angerechneten Mehrkosten werden von den monatlichen Arbeitgeber-Bruttokosten im 3. Lehrjahr abgezogen.
</t>
        </r>
      </text>
    </comment>
    <comment ref="L27" authorId="0" shapeId="0" xr:uid="{CD59C9D0-6D3B-467E-9C2F-CEBC710AE762}">
      <text>
        <r>
          <rPr>
            <b/>
            <sz val="9"/>
            <color indexed="81"/>
            <rFont val="Segoe UI"/>
            <family val="2"/>
          </rPr>
          <t>Berechnungsbeispiel Beginn 01.04.2021:</t>
        </r>
        <r>
          <rPr>
            <sz val="9"/>
            <color indexed="81"/>
            <rFont val="Segoe UI"/>
            <family val="2"/>
          </rPr>
          <t xml:space="preserve">
2. Ausbildungsjahr Arbeitgeber-Bruttokosten:
1.540,09 €
3. Ausbildungsjahr Arbeitgeber-Bruttokosten:
1.660,48 €
Arbeitgeber-Bruttokosten einer Pflegefachkraft 
(mit abgeschlossener Ausbildung):
3.500,00 €
Anrechnung im Verhältnis von 1 zu 14
(Pflegefachkraft zu Auszubildendem):
3.500,00 € / 14 = 250,00 €
</t>
        </r>
        <r>
          <rPr>
            <b/>
            <sz val="9"/>
            <color indexed="81"/>
            <rFont val="Segoe UI"/>
            <family val="2"/>
          </rPr>
          <t>Mehrkosten der Ausbildungsvergütung im Sinne des § 27 PflBG:</t>
        </r>
        <r>
          <rPr>
            <sz val="9"/>
            <color indexed="81"/>
            <rFont val="Segoe UI"/>
            <family val="2"/>
          </rPr>
          <t xml:space="preserve">
2. Lehrjahr: 1.540,09  € - 250,00 € = 1.290,09 €
3. Lehrjahr: 1.660,48 € - 250,00 € = 1.410,48 €
Berechnung Ausbildungskosten 2023:
2. Lehrjahr: 1.290,09 €  * 3 Monate = 3.870,27 €
3. Lehrjahr: 1.410,48 €  * 9 Monate = 12.694,32 €
</t>
        </r>
        <r>
          <rPr>
            <b/>
            <sz val="9"/>
            <color indexed="81"/>
            <rFont val="Segoe UI"/>
            <family val="2"/>
          </rPr>
          <t>Gesamt: 3.870,27 € + 12.694,32 € = 16.564,59 €</t>
        </r>
        <r>
          <rPr>
            <sz val="9"/>
            <color indexed="81"/>
            <rFont val="Segoe UI"/>
            <family val="2"/>
          </rPr>
          <t xml:space="preserve">
</t>
        </r>
      </text>
    </comment>
    <comment ref="M27" authorId="1" shapeId="0" xr:uid="{D994D165-F184-467D-8F82-D15FB33B6D4A}">
      <text>
        <r>
          <rPr>
            <b/>
            <sz val="9"/>
            <color indexed="81"/>
            <rFont val="Segoe UI"/>
            <family val="2"/>
          </rPr>
          <t>Berechnungsbeispiel Beginn 01.04.2021:</t>
        </r>
        <r>
          <rPr>
            <sz val="9"/>
            <color indexed="81"/>
            <rFont val="Segoe UI"/>
            <family val="2"/>
          </rPr>
          <t xml:space="preserve">
2. Ausbildungsjahr Arbeitgeber-Bruttokosten:
1.540,09 €
3. Ausbildungsjahr Arbeitgeber-Bruttokosten:
1.660,48 €
Arbeitgeber-Bruttokosten einer Pflegefachkraft 
(mit abgeschlossener Ausbildung):
3.500,00 €
Anrechnung im Verhältnis von 1 zu 14
(Pflegefachkraft zu Auszubildendem):
3.500,00 € / 14 = 250,00 €
Mehrkosten der Ausbildungsvergütung im Sinne des § 27 PflBG:
2. Lehrjahr: 1.540,09  € - 250,00 € = 1.290,09 €
3. Lehrjahr: 1.660,48 € - 250,00 € = 1.410,48 €
</t>
        </r>
        <r>
          <rPr>
            <b/>
            <sz val="9"/>
            <color indexed="81"/>
            <rFont val="Segoe UI"/>
            <family val="2"/>
          </rPr>
          <t>Berechnung Ausbildungskosten 2023:</t>
        </r>
        <r>
          <rPr>
            <sz val="9"/>
            <color indexed="81"/>
            <rFont val="Segoe UI"/>
            <family val="2"/>
          </rPr>
          <t xml:space="preserve">
2. Lehrjahr: (1.290,09 € + 713,61 €)  * 3 Monate = 6.011,10 €
3. Lehrjahr: (1.410,48 € + 713,61 €)  * 9 Monate = 19.116,81 €
</t>
        </r>
        <r>
          <rPr>
            <b/>
            <sz val="9"/>
            <color indexed="81"/>
            <rFont val="Segoe UI"/>
            <family val="2"/>
          </rPr>
          <t>Gesamt: 6.011,10 € + 19.116,81 € = 25.127,91 €</t>
        </r>
        <r>
          <rPr>
            <sz val="9"/>
            <color indexed="81"/>
            <rFont val="Segoe UI"/>
            <family val="2"/>
          </rPr>
          <t xml:space="preserve">
</t>
        </r>
      </text>
    </comment>
    <comment ref="A37" authorId="0" shapeId="0" xr:uid="{91198015-73AC-4269-A5E2-ECD1AFA25363}">
      <text>
        <r>
          <rPr>
            <sz val="9"/>
            <color indexed="81"/>
            <rFont val="Segoe UI"/>
            <family val="2"/>
          </rPr>
          <t xml:space="preserve">Bitte geben Sie den Ausbildungsbeginn im Jahr 2020 ein. Bitte geben Sie keinen untermonatigen Beginn ein. Auszubildende, die bspw. am 25.04.2020 eine Ausbildung begonnen haben, sind für den 01.04.2020 zu melden.
</t>
        </r>
      </text>
    </comment>
    <comment ref="B37" authorId="0" shapeId="0" xr:uid="{A5109E51-E221-46B4-B549-2098F93D4DE5}">
      <text>
        <r>
          <rPr>
            <sz val="9"/>
            <color indexed="81"/>
            <rFont val="Segoe UI"/>
            <family val="2"/>
          </rPr>
          <t xml:space="preserve">Die Anzahl der Ausbildungsmonate wird automatisch berechnet.
</t>
        </r>
      </text>
    </comment>
    <comment ref="C37" authorId="0" shapeId="0" xr:uid="{DD2A051A-96D6-4348-9560-53EABA5FD5DE}">
      <text>
        <r>
          <rPr>
            <sz val="9"/>
            <color indexed="81"/>
            <rFont val="Segoe UI"/>
            <family val="2"/>
          </rPr>
          <t xml:space="preserve">Geben Sie bitte die Anzahl der Auszubildenden ein, die zum geplanten Ausbildungsbeginn eingestellt werden sollen.
</t>
        </r>
      </text>
    </comment>
    <comment ref="D37" authorId="0" shapeId="0" xr:uid="{A1275F3F-79C6-4F42-81CE-ABB75A00D622}">
      <text>
        <r>
          <rPr>
            <sz val="9"/>
            <color indexed="81"/>
            <rFont val="Segoe UI"/>
            <family val="2"/>
          </rPr>
          <t xml:space="preserve">Geben Sie bitte die
Ø Ausbildungsvergütung für eine/n Auszubildende/n pro Monat ein.
</t>
        </r>
      </text>
    </comment>
    <comment ref="E37" authorId="0" shapeId="0" xr:uid="{D6715531-612E-447B-9DFA-64F3BC733DE1}">
      <text>
        <r>
          <rPr>
            <sz val="9"/>
            <color indexed="81"/>
            <rFont val="Segoe UI"/>
            <family val="2"/>
          </rPr>
          <t xml:space="preserve">Geben Sie bitte die Ø monatlichen Arbeitgeber-Bruttokosten für eine/n Auszubildende/n ein. Die AG-Bruttokosten sind ca. 25 % höher als die Ausbildungsvergütungen. Für geförderte Auszubildende geben Sie bitte die AG-Bruttokosten ohne die Förderung an!
</t>
        </r>
      </text>
    </comment>
    <comment ref="F37" authorId="0" shapeId="0" xr:uid="{82B7B076-4695-4FDF-B545-D6F2D661B070}">
      <text>
        <r>
          <rPr>
            <sz val="9"/>
            <color indexed="81"/>
            <rFont val="Segoe UI"/>
            <family val="2"/>
          </rPr>
          <t>Bitte geben Sie die durchschnittlichen monatlichen Arbeitgeber-Bruttokosten einer examinierten Pflegefachkraft ohne Zusatzfunktion und/oder ohne Leitungsfunktion zum Zeitpunkt der Meldung bezogen auf eine Vollkraft an.</t>
        </r>
        <r>
          <rPr>
            <sz val="9"/>
            <color indexed="81"/>
            <rFont val="Segoe UI"/>
            <family val="2"/>
          </rPr>
          <t xml:space="preserve">
</t>
        </r>
      </text>
    </comment>
    <comment ref="G37" authorId="0" shapeId="0" xr:uid="{092C7567-8A79-4B49-8B84-2B74A4DF718C}">
      <text>
        <r>
          <rPr>
            <sz val="9"/>
            <color indexed="81"/>
            <rFont val="Segoe UI"/>
            <family val="2"/>
          </rPr>
          <t xml:space="preserve">Die angerechneten Mehrkosten werden von den monatlichen Arbeitgeber-Bruttokosten im 3. Lehrjahr abgezogen.
</t>
        </r>
      </text>
    </comment>
    <comment ref="H37" authorId="0" shapeId="0" xr:uid="{91393054-3CFB-4939-87DA-CE80D1CD894D}">
      <text>
        <r>
          <rPr>
            <b/>
            <sz val="9"/>
            <color indexed="81"/>
            <rFont val="Segoe UI"/>
            <family val="2"/>
          </rPr>
          <t>Berechnungsbeispiel Beginn 01.04.2020:</t>
        </r>
        <r>
          <rPr>
            <sz val="9"/>
            <color indexed="81"/>
            <rFont val="Segoe UI"/>
            <family val="2"/>
          </rPr>
          <t xml:space="preserve">
3. Ausbildungsjahr Arbeitgeber-Bruttokosten:
1.660,48 €
Arbeitgeber-Bruttokosten einer Pflegefachkraft 
(mit abgeschlossener Ausbildung):
3.500,00 €
Anrechnung im Verhältnis von 1 zu 14
(Pflegefachkraft zu Auszubildendem):
3.500,00 € / 14 = 250,00 €
Mehrkosten der Ausbildungsvergütung im Sinne des § 27 PflBG:
3. Lehrjahr: 1.660,48 € - 250,00 € = 1.410,48 €
Berechnung Ausbildungskosten 2023:
3. Lehrjahr: 1.410,48 €  * 3 Monate = 4.231,44 €
</t>
        </r>
      </text>
    </comment>
    <comment ref="I37" authorId="1" shapeId="0" xr:uid="{F92F0B8B-1E06-4204-A8D8-B0D5E7ECC44E}">
      <text>
        <r>
          <rPr>
            <b/>
            <sz val="9"/>
            <color indexed="81"/>
            <rFont val="Segoe UI"/>
            <family val="2"/>
          </rPr>
          <t>Berechnungsbeispiel Beginn 01.04.2020:</t>
        </r>
        <r>
          <rPr>
            <sz val="9"/>
            <color indexed="81"/>
            <rFont val="Segoe UI"/>
            <family val="2"/>
          </rPr>
          <t xml:space="preserve">
3. Ausbildungsjahr Arbeitgeber-Bruttokosten:
1.660,48 €
Arbeitgeber-Bruttokosten einer Pflegefachkraft 
(mit abgeschlossener Ausbildung):
3.500,00 €
Anrechnung im Verhältnis von 1 zu 14
(Pflegefachkraft zu Auszubildendem):
3.500,00 € / 14 = 250,00 €
Mehrkosten der Ausbildungsvergütung im Sinne des § 27 PflBG:
3. Lehrjahr: 1.660,48 € - 250,00 € = 1.410,48 €
Berechnung Ausbildungskosten 2023:
3. Lehrjahr: (1.410,48 € + 713,61 €)  * 3 Monate = 6.372,27 €</t>
        </r>
      </text>
    </comment>
  </commentList>
</comments>
</file>

<file path=xl/sharedStrings.xml><?xml version="1.0" encoding="utf-8"?>
<sst xmlns="http://schemas.openxmlformats.org/spreadsheetml/2006/main" count="314" uniqueCount="236">
  <si>
    <t>Statistisches Landesamt Bremen</t>
  </si>
  <si>
    <t>An der Weide 14-16</t>
  </si>
  <si>
    <t>28195 Bremen</t>
  </si>
  <si>
    <t>IK</t>
  </si>
  <si>
    <t>Art der Trägerschaft</t>
  </si>
  <si>
    <t xml:space="preserve">privat </t>
  </si>
  <si>
    <t>frei gemeinnützig</t>
  </si>
  <si>
    <t>GbR</t>
  </si>
  <si>
    <t>GmbH</t>
  </si>
  <si>
    <t>gGmbH</t>
  </si>
  <si>
    <t>Auswahl Besitzverhältnisse</t>
  </si>
  <si>
    <t>100%ige,unmittelbare öffentliche Beteiligung</t>
  </si>
  <si>
    <t>mehrheitliche unmittelbare öffentliche Beteiligung(&gt;50%)</t>
  </si>
  <si>
    <t>ohne unmittelbare öffentliche Beteiligung (&lt;25%)</t>
  </si>
  <si>
    <t>ohne unmittelbare öffentliche Beteiligung (&gt;=25%)</t>
  </si>
  <si>
    <t>Auswahl Rechtsformen</t>
  </si>
  <si>
    <t>Anstalt des öffentlichen Rechts</t>
  </si>
  <si>
    <t>Einzelfirma</t>
  </si>
  <si>
    <t>Genossenschaft</t>
  </si>
  <si>
    <t>GmbH &amp; Co.KG</t>
  </si>
  <si>
    <t>Juristische Person der öffentlichen Rechts</t>
  </si>
  <si>
    <t>KG - Kommanditgesellschaft</t>
  </si>
  <si>
    <t>KGaA - Kommanditgesellschaft auf Aktien</t>
  </si>
  <si>
    <t>Körperschaft des öffentlichen Rechts</t>
  </si>
  <si>
    <t>nicht rechtsfähiger Verein</t>
  </si>
  <si>
    <t>UG - Unternehmergesellschaft</t>
  </si>
  <si>
    <t>OHG - offene Handelsgesellschaft</t>
  </si>
  <si>
    <t>Partnerschaftsgesellschaft</t>
  </si>
  <si>
    <t>Stiftung des öffentlichen Rechts</t>
  </si>
  <si>
    <t>Stiftung des privaten Rechts</t>
  </si>
  <si>
    <t>Verein e.V. - eingetragener Verein</t>
  </si>
  <si>
    <t>Sonstige</t>
  </si>
  <si>
    <t>öffentlich</t>
  </si>
  <si>
    <t>Tarfivertrag</t>
  </si>
  <si>
    <t xml:space="preserve">ja </t>
  </si>
  <si>
    <t>nein</t>
  </si>
  <si>
    <t>Ausbildungsumfang</t>
  </si>
  <si>
    <t>Vollzeit</t>
  </si>
  <si>
    <t>Teilzeit</t>
  </si>
  <si>
    <t>Geschlecht</t>
  </si>
  <si>
    <t>männlich</t>
  </si>
  <si>
    <t>weiblich</t>
  </si>
  <si>
    <t>divers</t>
  </si>
  <si>
    <t>Art der Einrichtung</t>
  </si>
  <si>
    <t>vollstationär</t>
  </si>
  <si>
    <t>Kurzzeitpflege</t>
  </si>
  <si>
    <t>teilstationär (Tagespflege)</t>
  </si>
  <si>
    <t>Name der Einrichtung</t>
  </si>
  <si>
    <t>Art des Abschlusses</t>
  </si>
  <si>
    <t>kein Abschluss</t>
  </si>
  <si>
    <t>Altenpflegerin / Altenpfleger</t>
  </si>
  <si>
    <t>Pflegefachfrau / Pflegefachmann</t>
  </si>
  <si>
    <t>Gesundheits- und Kinderkrankenpflegerin / Gesundheits- und Kinderkrankenpfleger</t>
  </si>
  <si>
    <t>Unterschrift / Firmenstempel</t>
  </si>
  <si>
    <t>Ort, Datum</t>
  </si>
  <si>
    <r>
      <t xml:space="preserve">Name des Unterzeichnenden 
</t>
    </r>
    <r>
      <rPr>
        <i/>
        <sz val="9"/>
        <color theme="1"/>
        <rFont val="Arial"/>
        <family val="2"/>
      </rPr>
      <t>(in Druckbuchstaben)</t>
    </r>
  </si>
  <si>
    <t>c) Uns ist bekannt, dass das Statistische Landesamt das jeweilige Ausbildungsbudget gemäß § 30 Abs. 5 PflBG schätzen kann, wenn die gesetzlich vorgeschriebenen Angaben nicht oder nicht vollständig innerhalb der vorgegebenen Fristen mitgeteilt werden. Dies gilt auch, wenn weitere Angaben und Unterlagen vom Statistischen Landesamt nachgefordert wurden.</t>
  </si>
  <si>
    <t>a) Wir versichern die Richtigkeit und Vollständigkeit der angegebenen Daten. Wir verpflichten uns, das Statistische Landesamt – Pflegeausbildungsfonds – unverzüglich zu informieren, wenn Änderungen der gemachten Angaben eintreten.</t>
  </si>
  <si>
    <t>2. Erklärungen</t>
  </si>
  <si>
    <t>1. Angaben zum Träger und zur Einrichtung</t>
  </si>
  <si>
    <t>- Pflegeausbildungsfonds –</t>
  </si>
  <si>
    <t>-Pflegeausbildungsfonds-</t>
  </si>
  <si>
    <t>Anzahl Auszubildende</t>
  </si>
  <si>
    <t>Einverständniserklärung</t>
  </si>
  <si>
    <t>Pflegeausbildungsfonds</t>
  </si>
  <si>
    <t>Ambulante Einrichtungen</t>
  </si>
  <si>
    <t>Stammdaten</t>
  </si>
  <si>
    <t>IK (9-stellig)</t>
  </si>
  <si>
    <t>Inkrafttreten des Versorgungsvertrages</t>
  </si>
  <si>
    <t xml:space="preserve">Name </t>
  </si>
  <si>
    <t>Straße, Hausnr.</t>
  </si>
  <si>
    <t>PLZ, Ort</t>
  </si>
  <si>
    <t>Allgemeine Angaben zum Träger</t>
  </si>
  <si>
    <t>Name</t>
  </si>
  <si>
    <t>Telefon/-fax</t>
  </si>
  <si>
    <t>E-Mail</t>
  </si>
  <si>
    <t>Bankverbindung</t>
  </si>
  <si>
    <t>Kontoinhaber</t>
  </si>
  <si>
    <t>IBAN</t>
  </si>
  <si>
    <t>Kreditinstitut</t>
  </si>
  <si>
    <t>Mitteilungspflichten</t>
  </si>
  <si>
    <t>Rückfragen an: pflegeausbildungsfonds@statistik.bremen.de oder (0421) 361 - 98148</t>
  </si>
  <si>
    <t>(1) Stammdaten</t>
  </si>
  <si>
    <t>Beschreibung</t>
  </si>
  <si>
    <t>Ausfüllbeispiel</t>
  </si>
  <si>
    <t>01.01.2019</t>
  </si>
  <si>
    <t>Mustereinrichtung GmbH &amp; Co. KG</t>
  </si>
  <si>
    <t>Betriebssitz der Einrichtung</t>
  </si>
  <si>
    <t>Musterstr. 1</t>
  </si>
  <si>
    <t>5-stellige Postleitzahl / Postleitzahl der Postfachadresse, Ort der Einrichtung</t>
  </si>
  <si>
    <t>28195 Musterort</t>
  </si>
  <si>
    <t>Musterträger KG</t>
  </si>
  <si>
    <t>Betriebssitz des Trägers</t>
  </si>
  <si>
    <t>Musterstr. 175</t>
  </si>
  <si>
    <t>5-stellige Postleitzahl / Postleitzahl der Postfachadresse, Ort des Trägers</t>
  </si>
  <si>
    <t>28195 Trägerort</t>
  </si>
  <si>
    <t>0421/123456</t>
  </si>
  <si>
    <t>Erika.Muster@traeger.de 
(nicht: info@traeger.de)</t>
  </si>
  <si>
    <t>Name des kontoführenden Kreditinstituts</t>
  </si>
  <si>
    <t>Beispielbank Bremen</t>
  </si>
  <si>
    <t>1. Anzahl der Vollzeitäquivalente (VZÄ) aller Pflegefachkräfte, die am 15. Dezember des Vorjahres in der ambulanten Pflegeeinrichtung beschäftigt oder eingesetzt sind (§ 11 Abs. 2 PflAFinV) und Leistungen nach SGB XI erbringen</t>
  </si>
  <si>
    <t>(3) Einverständniserklärung</t>
  </si>
  <si>
    <t>1) Anzahl der Vollzeitäquivalente (VZÄ) aller Pflegefachkräfte, die am 15. Dezember des Vorjahres in der ambulanten Pflegeeinrichtung beschäftigt oder eingesetzt sind 
(§ 11 Abs. 2 PflAFinV) und Leistungen nach SGB XI erbringen</t>
  </si>
  <si>
    <t xml:space="preserve">123 456 789 </t>
  </si>
  <si>
    <t>Merkblatt zu den Mitteilungspflichten – ambulant</t>
  </si>
  <si>
    <t>Berechnungsmöglichkeiten zu 1) Anzahl der Vollzeitäquivalente (VZÄ) aller Pflegefachkräfte an, die am 15. Dezember des Vorjahres in der ambulanten Pflegeeinrichtung beschäftigt oder eingesetzt sind (§ 11 Abs. 2 PflAFinV)</t>
  </si>
  <si>
    <t>Berechnungsmöglichkeit 1</t>
  </si>
  <si>
    <t>Bezeichnung</t>
  </si>
  <si>
    <t>Vollzeitäquivalente (VZÄ)</t>
  </si>
  <si>
    <t>Pflegefachkräfte gem. § 1 Abs. 2 PflAFinV inkl. Pflegedienstleitungen</t>
  </si>
  <si>
    <t>abzgl. Pflegefachkräfte mit unbezahlten Fehlzeiten</t>
  </si>
  <si>
    <t>Zwischensumme</t>
  </si>
  <si>
    <t>zzgl. Pflegefachkräfte durch Leiharbeit</t>
  </si>
  <si>
    <t xml:space="preserve">Zu meldende Pflegefachkräfte </t>
  </si>
  <si>
    <t xml:space="preserve">b) Anhand des Umsatzes, der im Bereich des SGB XI erwirtschaftet wird im Verhältnis zum Gesamtumsatz. Dieses Verhältnis ist auf die Pflegefachkräfte (VZÄ) anzuwenden. </t>
  </si>
  <si>
    <t>Berechnungsmöglichkeit 2</t>
  </si>
  <si>
    <t>Prozentualer Anteil</t>
  </si>
  <si>
    <t>Erlöse aus SGB V-Leistungen</t>
  </si>
  <si>
    <t>Summe der Gesamterlöse</t>
  </si>
  <si>
    <t>24 VZÄ</t>
  </si>
  <si>
    <t>x</t>
  </si>
  <si>
    <t>Anteil Erlöse aus SGB XI-Leistungen</t>
  </si>
  <si>
    <t>=</t>
  </si>
  <si>
    <t>12,62 VZÄ</t>
  </si>
  <si>
    <t>- Pflegeausbildungsfonds -</t>
  </si>
  <si>
    <t>Allgemeine Angaben</t>
  </si>
  <si>
    <t>Beachten Sie hier bitte die zwei Berechnungsmöglichkeiten auf dem Merkblatt (5) zu den Mitteilungspflichten</t>
  </si>
  <si>
    <t>Name der Einrichtung:</t>
  </si>
  <si>
    <t>Institutionskennzeichen (IK):</t>
  </si>
  <si>
    <r>
      <t xml:space="preserve">ACHTUNG: Leistungen nach § 37 Abs. 3, § 39 und § 45b SGB XI sind für die Meldung an den Pflegeausbildungsfonds </t>
    </r>
    <r>
      <rPr>
        <b/>
        <u/>
        <sz val="11"/>
        <color theme="1"/>
        <rFont val="Arial"/>
        <family val="2"/>
      </rPr>
      <t>nicht</t>
    </r>
    <r>
      <rPr>
        <b/>
        <sz val="11"/>
        <color theme="1"/>
        <rFont val="Arial"/>
        <family val="2"/>
      </rPr>
      <t xml:space="preserve"> zu berücksichtigen.</t>
    </r>
  </si>
  <si>
    <t>Erlöse aus SGB XI-Leistungen (ohne § 37 Abs. 3, § 39 und § 45b)</t>
  </si>
  <si>
    <t>Tragen Sie hier den vollständigen Namen des Trägers der Einrichtung ein.</t>
  </si>
  <si>
    <t>Bitte tragen Sie die IBAN (International Bank Account Number) ein.</t>
  </si>
  <si>
    <t>Diese Eintragung umfasst die Punkte der zu meldenden SGB XI-Leistungen.</t>
  </si>
  <si>
    <t>Tragen Sie den Namen des Kontoinhabers ein.</t>
  </si>
  <si>
    <t>9-stelliges Institutionskennzeichen -  Identifikationsnummer der deutschen Sozialversicherung</t>
  </si>
  <si>
    <t>Tragen Sie hier bitte das Datum des Inkrafttretens des Versorgungsvertrages ein.</t>
  </si>
  <si>
    <t>Durchwahl einer Ansprechperson bei Rückfragen und Faxnummer</t>
  </si>
  <si>
    <t>Erika.Muster@einrichtung.de
(bitte nicht: info@einrichtung.de)</t>
  </si>
  <si>
    <t>Durchwahl der Ansprechperson bei Rückfragen bzw. Fax-Nr. für die Zusendung von Bescheiden</t>
  </si>
  <si>
    <r>
      <t xml:space="preserve">E-Mail für die zukünftige elektronische Zusendung von Unterlagen (z. B. Erhebungsbögen), mit einer </t>
    </r>
    <r>
      <rPr>
        <b/>
        <u/>
        <sz val="11"/>
        <color theme="1"/>
        <rFont val="Arial"/>
        <family val="2"/>
      </rPr>
      <t>personalisierten</t>
    </r>
    <r>
      <rPr>
        <sz val="11"/>
        <color theme="1"/>
        <rFont val="Arial"/>
        <family val="2"/>
      </rPr>
      <t xml:space="preserve"> E-Mail-Adresse </t>
    </r>
  </si>
  <si>
    <t>Name des Trägers</t>
  </si>
  <si>
    <t>Anzahl
Auszubildende</t>
  </si>
  <si>
    <t>Bitte geben Sie hier die E-Mail-Adresse einer Ansprechperson für zukünftige Rückfragen an.</t>
  </si>
  <si>
    <t>Allgemeine Angaben zur ambulanten Einrichtung</t>
  </si>
  <si>
    <t>Tragen Sie hier den vollständigen Namen der ambulanten Einrichtung ein.</t>
  </si>
  <si>
    <t>geplanter Ausbildungs-
beginn (Datum)</t>
  </si>
  <si>
    <t>Mehrkosten im Sinne des § 27 PflBG pro Monat</t>
  </si>
  <si>
    <t>Ø monatliche Arbeitgeber-
Bruttokosten einer
Pflegefachkraft</t>
  </si>
  <si>
    <t>Ausbildungs-
beginn (Datum)</t>
  </si>
  <si>
    <t>geplanter oder tatsächlicher Ausbildungs-
beginn (Datum)</t>
  </si>
  <si>
    <t>Bitte füllen Sie alle bläulich gefärbten Felder aus</t>
  </si>
  <si>
    <t>Alle orange gefärbten Felder werden automatisch
ausgefüllt</t>
  </si>
  <si>
    <t>Geplanter Ausbildungsbeginn</t>
  </si>
  <si>
    <t>Ø Ausbildungsvergütung pro Monat je Auszubildendem</t>
  </si>
  <si>
    <t>Ø Arbeitgeber-Bruttokosten pro Monat je Auszubildendem</t>
  </si>
  <si>
    <t>geplanter oder tatsächlicher Ausbildungsbeginn (Datum)</t>
  </si>
  <si>
    <t>Ø monatliche Arbeitgeber-Bruttokosten einer
Pflegefachkraft</t>
  </si>
  <si>
    <t>Ausbildungsbeginn (Datum)</t>
  </si>
  <si>
    <t>Bitte ausfüllen!</t>
  </si>
  <si>
    <t>Gesperrt!</t>
  </si>
  <si>
    <t xml:space="preserve">Mehrkosten im Sinne des § 27 PflBG pro Monat </t>
  </si>
  <si>
    <t>Bemerkung</t>
  </si>
  <si>
    <t>Werte aus dem 1. Ausbildungsjahr</t>
  </si>
  <si>
    <t>Werte aus dem 2. Ausbildungsjahr</t>
  </si>
  <si>
    <t>Werte aus dem 3. Lehrjahr</t>
  </si>
  <si>
    <t>Name der Person, die Rückfragen zum Erhebungsbogen beantworten kann.</t>
  </si>
  <si>
    <t>Ø Ausbildungs-
vergütung
1. Lehrjahr</t>
  </si>
  <si>
    <t>Ø Arbeitgeber-Bruttokosten
1. Lehrjahr</t>
  </si>
  <si>
    <t>Ø Ausbildungs-
vergütung
2. Lehrjahr</t>
  </si>
  <si>
    <t>Ø Arbeitgeber-Bruttokosten
2. Lehrjahr</t>
  </si>
  <si>
    <t>Ø Ausbildungs-
vergütung
3. Lehrjahr</t>
  </si>
  <si>
    <t>Ø Arbeitgeber-Bruttokosten
3. Lehrjahr</t>
  </si>
  <si>
    <t>auszufüllende Felder</t>
  </si>
  <si>
    <t>gesperrte Felder</t>
  </si>
  <si>
    <r>
      <t xml:space="preserve">Mit Ihrer Unterschrift bestätigen Sie die Richtigkeit der von Ihnen angegeben Daten.
</t>
    </r>
    <r>
      <rPr>
        <b/>
        <sz val="11"/>
        <color theme="1"/>
        <rFont val="Arial"/>
        <family val="2"/>
      </rPr>
      <t xml:space="preserve">Änderungen sind dem Statistischen Landesamt Bremen bitte </t>
    </r>
    <r>
      <rPr>
        <b/>
        <u/>
        <sz val="11"/>
        <color theme="1"/>
        <rFont val="Arial"/>
        <family val="2"/>
      </rPr>
      <t>umgehend</t>
    </r>
    <r>
      <rPr>
        <b/>
        <sz val="11"/>
        <color theme="1"/>
        <rFont val="Arial"/>
        <family val="2"/>
      </rPr>
      <t xml:space="preserve"> mitzuteilen. </t>
    </r>
    <r>
      <rPr>
        <sz val="11"/>
        <color theme="1"/>
        <rFont val="Arial"/>
        <family val="2"/>
      </rPr>
      <t xml:space="preserve">
Senden Sie das Dokument 
Möglichkeit 1: per E-Mail unterschrieben und eingescannt an pflegeausbildungsfonds@statistik.bremen.de. Sollten Sie Hilfe bei der Verschlüsselung des Dokuments benötigen, nehmen Sie bitte Kontakt mit uns auf.
Möglichkeit 2: per Fax an (0421) 496 - 98148
Möglichkeit 3: per Briefpost an das Statistische Landesamt Bremen, Pflegeausbildungsfonds, An der Weide 14-16, 28195 Bremen</t>
    </r>
  </si>
  <si>
    <t>1. Ausbil-
dungsjahr</t>
  </si>
  <si>
    <t>2. Ausbil-
dungsjahr</t>
  </si>
  <si>
    <t>3. Ausbil-
dungsjahr</t>
  </si>
  <si>
    <t>Name der Person, die Rückfragen zum Erhebungsbogen beantworten kann</t>
  </si>
  <si>
    <t>Name der Person, die mündlich und schriftlich zur Auskunft berechtigt ist und Rückfragen beantworten kann.</t>
  </si>
  <si>
    <t>Frau Musteransprechpartnerin</t>
  </si>
  <si>
    <t>Anzahl 
Ausbildungsmonate</t>
  </si>
  <si>
    <t>Anzahl
Ausbildungsmonate
1. Lehrjahr</t>
  </si>
  <si>
    <t>Anzahl
Ausbildungsmonate
2. Lehrjahr</t>
  </si>
  <si>
    <t>Anzahl
Ausbildungsmonate
3. Lehrjahr</t>
  </si>
  <si>
    <t>b) Uns ist bekannt, dass das Statistische Landesamt berechtigt ist, weitere Angaben und Unterlagen anzufordern, soweit diese für die Festsetzung des jeweiligen Ausbildungsbudgets erforderlich sind.</t>
  </si>
  <si>
    <t>Bitte beachten Sie zu den Mitteilungspflichten unbedingt die Ausfüllhinweise sowie unsere FAQ's!</t>
  </si>
  <si>
    <t>Geben Sie bitte die Anzahl der Auszubildenden ein, die zum geplanten Ausbildungsbeginn eingestellt werden sollen.</t>
  </si>
  <si>
    <t>Bitte geben Sie die Ø monatliche Ausbildungsvergütung für nur eine/n Auszubildende/n laut Ausbildungsvertrag an. Für geförderte Auszubildende geben Sie bitte die Ausbildungsvergütung lt. Ausbildungsvertrag an. Der von der Agentur für Arbeit geförderte Betrag wird nicht mitangegeben.</t>
  </si>
  <si>
    <t>Geben Sie bitte die Anzahl der Auszubildenden ein, die zum geplanten Ausbildungsbeginn eingestellt werden sollen oder eingestellt wurden.</t>
  </si>
  <si>
    <t>Bitte geben Sie die Ø monatliche Ausbildungsvergütung für nur eine/n Auszubildende/n im 1. Lehrjahr an. Für geförderte Auszubildende geben Sie bitte die Ausbildungsvergütung lt. Ausbildungsvertrag an. Der von der Agentur für Arbeit geförderte Betrag wird nicht mitangegeben.</t>
  </si>
  <si>
    <t>Bitte geben Sie die Ø monatlichen Arbeitgeber-Bruttokosten je Auszubildendem an. Jahressonderzahlungen, Zeitzuschläge etc. sind anteilig pro Monat hinzuzurechnen. Die Arbeitgeber-Bruttokosten sind ca. 25 % höher als die Ausbildungsvergütungen.</t>
  </si>
  <si>
    <t>Bitte geben Sie die Ø monatlichen Arbeitgeber-Bruttokosten je Auszubildendem im 1. Lehrjahr an. Jahressonderzahlungen, Zeitzuschläge etc. sind anteilig pro Monat hinzuzurechnen. Die Arbeitgeber-Bruttokosten sind ca. 25 % höher als die Ausbildungsvergütungen.</t>
  </si>
  <si>
    <t>Bitte geben Sie die Ø monatliche Ausbildungsvergütung für nur eine/n Auszubildende/n im 2. Lehrjahr an. Für geförderte Auszubildende geben Sie bitte die Ausbildungsvergütung lt. Ausbildungsvertrag an. Der von der Agentur für Arbeit geförderte Betrag wird nicht mitangegeben.</t>
  </si>
  <si>
    <t>Bitte geben Sie die Ø monatlichen Arbeitgeber-Bruttokosten je Auszubildendem im 2. Lehrjahr an. Jahressonderzahlungen, Zeitzuschläge etc. sind anteilig pro Monat hinzuzurechnen. Die Arbeitgeber-Bruttokosten sind ca. 25 % höher als die Ausbildungsvergütungen.</t>
  </si>
  <si>
    <t>Bitte geben Sie die durchschnittlichen monatlichen Arbeitgeber-Bruttokosten einer examinierten
Pflegefachkraft ohne Zusatzfunktion und/oder ohne Leitungsfunktion zum Zeitpunkt der Meldung bezogen auf eine Vollkraft an. Jahressonderzahlungen, Zeitzuschläge etc. sind anteilig pro Monat hinzuzurechnen.</t>
  </si>
  <si>
    <t>Geben Sie bitte die Anzahl der Auszubildenden ein, die zum genannten Ausbildungsbeginn eingestellt wurden.</t>
  </si>
  <si>
    <t>Bitte geben Sie die Ø monatliche Ausbildungsvergütung für nur eine/n Auszubildende/n im 3. Lehrjahr an. Für geförderte Auszubildende geben Sie bitte die Ausbildungsvergütung lt. Ausbildungsvertrag an. Der von der Agentur für Arbeit geförderte Betrag wird nicht mitangegeben.</t>
  </si>
  <si>
    <t>Bitte geben Sie die Ø monatlichen Arbeitgeber-Bruttokosten je Auszubildendem im 3. Lehrjahr an. Jahressonderzahlungen, Zeitzuschläge etc. sind anteilig pro Monat hinzuzurechnen. Die Arbeitgeber-Bruttokosten sind ca. 25 % höher als die Ausbildungsvergütungen.</t>
  </si>
  <si>
    <t>2.) a) Summe der im Jahr 2021 abgerechneten Punkte nach SGB XI</t>
  </si>
  <si>
    <t>b) Umsatz, der im Jahr 2021 durch die Zeitvergütung erwirtschaftet wurde</t>
  </si>
  <si>
    <t>c) Vereinbarter Individueller Punktwert im Jahr 2021</t>
  </si>
  <si>
    <r>
      <t xml:space="preserve">Rücksendung bis </t>
    </r>
    <r>
      <rPr>
        <b/>
        <i/>
        <u/>
        <sz val="14"/>
        <color theme="1"/>
        <rFont val="Arial"/>
        <family val="2"/>
      </rPr>
      <t xml:space="preserve">15. Juni 2022 </t>
    </r>
    <r>
      <rPr>
        <sz val="9.5"/>
        <color theme="1"/>
        <rFont val="Arial"/>
        <family val="2"/>
      </rPr>
      <t>(Posteingang oder Eingang per E-Mail)</t>
    </r>
  </si>
  <si>
    <t>Ausbildungskosten für das Jahr 2023</t>
  </si>
  <si>
    <r>
      <t xml:space="preserve">Bitte tragen Sie Ihre Auszubildenden ein, die im Laufe des Jahres 2023 ins </t>
    </r>
    <r>
      <rPr>
        <u/>
        <sz val="16"/>
        <color theme="1"/>
        <rFont val="Calibri"/>
        <family val="2"/>
        <scheme val="minor"/>
      </rPr>
      <t>2. Lehrjahr</t>
    </r>
    <r>
      <rPr>
        <sz val="16"/>
        <color theme="1"/>
        <rFont val="Calibri"/>
        <family val="2"/>
        <scheme val="minor"/>
      </rPr>
      <t xml:space="preserve"> kommen werden. </t>
    </r>
  </si>
  <si>
    <r>
      <t xml:space="preserve">Bitte tragen Sie Ihre Auszubildenden ein, die im Laufe des Jahres 2023 ins </t>
    </r>
    <r>
      <rPr>
        <u/>
        <sz val="16"/>
        <color theme="1"/>
        <rFont val="Calibri"/>
        <family val="2"/>
        <scheme val="minor"/>
      </rPr>
      <t>3. Lehrjahr</t>
    </r>
    <r>
      <rPr>
        <sz val="16"/>
        <color theme="1"/>
        <rFont val="Calibri"/>
        <family val="2"/>
        <scheme val="minor"/>
      </rPr>
      <t xml:space="preserve"> kommen werden.</t>
    </r>
  </si>
  <si>
    <t>2023 - 1. Lehrjahr</t>
  </si>
  <si>
    <t>2023 - 2. Lehrjahr</t>
  </si>
  <si>
    <t>2023 - noch 1. Lehrjahr</t>
  </si>
  <si>
    <t>2023 - 3. Lehrjahr</t>
  </si>
  <si>
    <t>2023 - noch 2. Lehrjahr</t>
  </si>
  <si>
    <t>Wenn der Betrieb erst im Jahr 2022 aufgenommen wurde, kann die Einrichtung auf Antrag des Betreibers in das Ausgleichsverfahren einbezogen werden.</t>
  </si>
  <si>
    <t>DE12 1234 1234 1234 1234 10</t>
  </si>
  <si>
    <r>
      <rPr>
        <b/>
        <u/>
        <sz val="10"/>
        <color theme="1"/>
        <rFont val="Arial"/>
        <family val="2"/>
      </rPr>
      <t>Erhebungsmöglichkeiten:</t>
    </r>
    <r>
      <rPr>
        <sz val="10"/>
        <color theme="1"/>
        <rFont val="Arial"/>
        <family val="2"/>
      </rPr>
      <t xml:space="preserve">
a) Berechnung der Pflegefachkräfte nach VZÄ anhand der IST-Werte zum Stichtag 15.12.2021 durch eine elektronische Zeiterfassung. Sollten Sie nicht über eine Echtzeiterfassung verfügen: Auswertung von Planzeiten anhand der Tourenplanung.
</t>
    </r>
    <r>
      <rPr>
        <b/>
        <sz val="10"/>
        <color theme="1"/>
        <rFont val="Arial"/>
        <family val="2"/>
      </rPr>
      <t>(siehe Merkblatt zu den Mitteilungspflichten - ambulant)
Beispiel:</t>
    </r>
    <r>
      <rPr>
        <sz val="10"/>
        <color theme="1"/>
        <rFont val="Arial"/>
        <family val="2"/>
      </rPr>
      <t xml:space="preserve"> In der Einrichtung fallen im Monat Dezember 241 Stunden Leiharbeit an. Man rechnet 241 Stunden Leiharbeit geteilt durch 19 Monatsarbeitstage Dezember 2021 (31 Monatstage bereinigt um Wochenenden und gesetzliche Feiertage) geteilt durch 38,5 Wochenarbeitsstunden mal 5 Arbeitstage mal 1,294 Zuschlag Leiharbeit (fester Faktor aufgrund Nettoarbeitszeit) gleich 2,13. Die Leiharbeitskräfte fließen mit 2,13 VZÄ in die Gesamtrechnung ein.</t>
    </r>
    <r>
      <rPr>
        <b/>
        <sz val="10"/>
        <color theme="1"/>
        <rFont val="Arial"/>
        <family val="2"/>
      </rPr>
      <t xml:space="preserve">
</t>
    </r>
    <r>
      <rPr>
        <sz val="10"/>
        <color theme="1"/>
        <rFont val="Arial"/>
        <family val="2"/>
      </rPr>
      <t xml:space="preserve">
b) Anhand des Umsatzes, der im Bereich des SGB XI erwirtschaftet wird im Verhältnis zum Gesamtumsatz. Dieses Verhältnis ist auf die Pflegefachkräfte (VZÄ) anzuwenden. 
</t>
    </r>
    <r>
      <rPr>
        <b/>
        <sz val="10"/>
        <color theme="1"/>
        <rFont val="Arial"/>
        <family val="2"/>
      </rPr>
      <t>(siehe Merkblatt zu den Mitteilungspflichten - ambulant)</t>
    </r>
    <r>
      <rPr>
        <sz val="10"/>
        <color theme="1"/>
        <rFont val="Arial"/>
        <family val="2"/>
      </rPr>
      <t xml:space="preserve">
</t>
    </r>
    <r>
      <rPr>
        <b/>
        <sz val="10"/>
        <color theme="1"/>
        <rFont val="Arial"/>
        <family val="2"/>
      </rPr>
      <t>Beschäftigt</t>
    </r>
    <r>
      <rPr>
        <sz val="10"/>
        <color theme="1"/>
        <rFont val="Arial"/>
        <family val="2"/>
      </rPr>
      <t xml:space="preserve"> sind alle Pflegefachkräfte, die als Arbeitnehmer (m/w/d) inklusive geringfügig Beschäftigte in der Einrichtung tätig sind. Dabei werden Pflegefachkräfte mit unbezahlten Fehlzeiten (z. B. Elternzeit, Mutterschutz, Freistellungen, Erkrankung ohne Lohnfortzahlung) am Stichtag nicht mitgerechnet. Ebenso nicht mitgerechnet werden Pflegefachkräfte nach § 8 Abs. 6 SGB XI (sogenannte Spahn-Kräfte) und Pflegefachkräfte nach § 132g SGB V (Gesundheitliche Versorgungsplanung für die letzte Lebensphase). Eingerechnet wird hingegen die Verantwortliche Pflegefachkraft (PDL) und deren Stellvertretung.
</t>
    </r>
    <r>
      <rPr>
        <b/>
        <sz val="10"/>
        <color theme="1"/>
        <rFont val="Arial"/>
        <family val="2"/>
      </rPr>
      <t>Eingesetzt</t>
    </r>
    <r>
      <rPr>
        <sz val="10"/>
        <color theme="1"/>
        <rFont val="Arial"/>
        <family val="2"/>
      </rPr>
      <t xml:space="preserve"> sind alle Pflegefachkräfte, die nicht als Arbeitnehmer (m/w/d) in der Einrichtung tätig sind, sondern außerhalb eines Arbeitsvertrages tätig sind (Leiharbeitskräfte). Dabei werden Pflegefachkräfte anteilig ihres Beschäftigungsumfangs mitgezählt.</t>
    </r>
  </si>
  <si>
    <t>2. a) Summe der im Jahr 2021 abgerechneten Punkte nach SGB XI</t>
  </si>
  <si>
    <t>c) Vereinbarter individueller Punktwert im Jahr 2021</t>
  </si>
  <si>
    <t>Geben Sie hier die Gesamterträge aus ambulanten Leistungen nach SGB XI für das Kalenderjahr 2021 an.
Nicht einzubeziehen sind Erträge aus Erstattungen des Ausbildungsrefinanzierungsbetrages und aus Investitionskosten.</t>
  </si>
  <si>
    <t>Bitte geben Sie hier den Punktwert an, den Sie für das Jahr 2021 mit der zuständigen Pflegekasse vereinbart haben. Wenn Sie keinen Punktwert eingeben, wird der landesdurchschnittliche Punktwert verwendet.</t>
  </si>
  <si>
    <t>1. Ausbildungsjahr 2023: Tragen Sie hier bitte Ihre geplanten Auszubildenden ein, die im Laufe des Jahres 2022 eine generalistische Pflegeausbildung beginnen werden</t>
  </si>
  <si>
    <t>Bitte geben Sie den geplanten Ausbildungsbeginn im Jahr 2023 ein. Achten Sie bitte darauf, dass Ihre Auszubildenden eine Ausbildung nur beginnen können, wenn gleichzeitig ein Ausbildungskurs in der Pflegeschule angeboten wird. Bitte geben Sie keinen untermonatigen Beginn ein.</t>
  </si>
  <si>
    <t>2. Ausbildungsjahr 2023: Tragen Sie hier bitte Ihre Auszubildenden ein, die im Laufe des Jahres 2023 ins 2. Lehrjahr kommen werden.</t>
  </si>
  <si>
    <t>Bitte geben Sie den tatsächlichen oder den geplanten Ausbildungsbeginn im Jahr 2022 ein. Bitte
geben Sie keinen untermonatigen Beginn ein. Auszubildende, die bspw. am 25.04.2022 eine Ausbildung begonnen haben, sind für den 01.04.2022 zu melden.</t>
  </si>
  <si>
    <t xml:space="preserve">3. Ausbildungsjahr 2023: Tragen Sie hier bitte Ihre Auszubildenden ein, die im Laufe des Jahres 2023 ins 3. Lehrjahr kommen werden. </t>
  </si>
  <si>
    <t>Bitte geben Sie den Ausbildungsbeginn im Jahr 2021 ein. Bitte geben Sie keinen untermonatigen
Beginn ein. Auszubildende, die bspw. am 25.04.2021 eine Ausbildung begonnen haben, sind für den 01.04.2021 zu melden.</t>
  </si>
  <si>
    <t>Ausbildunsgende
2023</t>
  </si>
  <si>
    <t>Bitte tragen Sie Ihre geplanten Auszubildenden ein, die im Laufe des Jahres 2023 eine generalistische Pflegeausbildung beginnen werden.</t>
  </si>
  <si>
    <t>Bitte tragen Sie Ihre Auszubildenden ein, die im Laufe des Jahres 2023 ihre Ausbildung beenden werden. (Ausbildungsbeginn in 2020)</t>
  </si>
  <si>
    <t>Ausbildungskosten 2023 inkl. Pauschale</t>
  </si>
  <si>
    <t>monatlicher Pauschalbetrag</t>
  </si>
  <si>
    <t xml:space="preserve">a) Berechnung der Pflegefachkräfte nach VZÄ anhand der IST-Werte zum Stichtag 15.12.2021 durch eine elektronische Zeiterfassung. Sollten Sie nicht über eine Echtzeiterfassung verfügen: Auswertung von Planzeiten anhand der Tourenplanung </t>
  </si>
  <si>
    <r>
      <rPr>
        <b/>
        <sz val="11"/>
        <color theme="1"/>
        <rFont val="Calibri"/>
        <family val="2"/>
        <scheme val="minor"/>
      </rPr>
      <t>Anteil Pflegefachkräfte im Bereich SGB XI</t>
    </r>
    <r>
      <rPr>
        <sz val="11"/>
        <color theme="1"/>
        <rFont val="Calibri"/>
        <family val="2"/>
        <scheme val="minor"/>
      </rPr>
      <t xml:space="preserve">
</t>
    </r>
    <r>
      <rPr>
        <i/>
        <sz val="11"/>
        <color theme="1"/>
        <rFont val="Calibri"/>
        <family val="2"/>
        <scheme val="minor"/>
      </rPr>
      <t xml:space="preserve">Anzahl der Vollzeitäquivalente der examinierten Pflegefachkräfte, die am 15. Dezember 2021 in der Einrichtung beschäftigt waren und auf Pflegeleistungen nach SGB XI entfallen </t>
    </r>
  </si>
  <si>
    <r>
      <t xml:space="preserve">Pflegefachkräfte </t>
    </r>
    <r>
      <rPr>
        <i/>
        <sz val="11"/>
        <color theme="1"/>
        <rFont val="Calibri"/>
        <family val="2"/>
        <scheme val="minor"/>
      </rPr>
      <t>(Vollzeitäquivalente (VZÄ) zum 15.12.2021)</t>
    </r>
  </si>
  <si>
    <t>Ausbildungsende 2023: Tragen Sie hier bitte Ihre Auszubildenden ein, die im Laufe des Jahres 2023 ihre Ausbildung beenden werden.</t>
  </si>
  <si>
    <t>Bitte geben Sie den Ausbildungsbeginn im Jahr 2020 ein. Bitte geben Sie keinen untermonatigen
Beginn ein. Auszubildende, die bspw. am 25.04.2020 eine Ausbildung begonnen haben, sind für den 01.04.2020 zu melden.</t>
  </si>
  <si>
    <t>(2) Angaben Auszubildende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</si>
</sst>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4" formatCode="_-* #,##0.00\ &quot;€&quot;_-;\-* #,##0.00\ &quot;€&quot;_-;_-* &quot;-&quot;??\ &quot;€&quot;_-;_-@_-"/>
    <numFmt numFmtId="164" formatCode="000\ 000\ 000"/>
    <numFmt numFmtId="165" formatCode="#,##0.00\ &quot;€&quot;"/>
  </numFmts>
  <fonts count="41"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0"/>
      <color theme="1"/>
      <name val="Arial"/>
      <family val="2"/>
    </font>
    <font>
      <sz val="11"/>
      <color indexed="8"/>
      <name val="Calibri"/>
      <family val="2"/>
      <scheme val="minor"/>
    </font>
    <font>
      <i/>
      <sz val="9"/>
      <color indexed="8"/>
      <name val="Arial"/>
      <family val="2"/>
    </font>
    <font>
      <sz val="9"/>
      <color theme="1"/>
      <name val="Arial"/>
      <family val="2"/>
    </font>
    <font>
      <i/>
      <sz val="9"/>
      <color rgb="FF000000"/>
      <name val="Arial"/>
      <family val="2"/>
    </font>
    <font>
      <sz val="10"/>
      <color theme="1"/>
      <name val="Arial"/>
      <family val="2"/>
    </font>
    <font>
      <i/>
      <sz val="9"/>
      <color theme="1"/>
      <name val="Arial"/>
      <family val="2"/>
    </font>
    <font>
      <sz val="12"/>
      <color theme="1"/>
      <name val="Arial"/>
      <family val="2"/>
    </font>
    <font>
      <sz val="7"/>
      <color theme="1"/>
      <name val="Arial"/>
      <family val="2"/>
    </font>
    <font>
      <b/>
      <u/>
      <sz val="14"/>
      <color theme="1"/>
      <name val="Arial"/>
      <family val="2"/>
    </font>
    <font>
      <b/>
      <i/>
      <sz val="13"/>
      <color theme="1"/>
      <name val="Arial"/>
      <family val="2"/>
    </font>
    <font>
      <b/>
      <u/>
      <sz val="11"/>
      <color theme="1"/>
      <name val="Arial"/>
      <family val="2"/>
    </font>
    <font>
      <sz val="11"/>
      <color theme="1"/>
      <name val="Calibri"/>
      <family val="2"/>
      <scheme val="minor"/>
    </font>
    <font>
      <b/>
      <sz val="14"/>
      <color theme="1"/>
      <name val="Arial"/>
      <family val="2"/>
    </font>
    <font>
      <b/>
      <i/>
      <u/>
      <sz val="12"/>
      <color theme="1"/>
      <name val="Arial"/>
      <family val="2"/>
    </font>
    <font>
      <sz val="9.5"/>
      <color theme="1"/>
      <name val="Arial"/>
      <family val="2"/>
    </font>
    <font>
      <b/>
      <i/>
      <sz val="11"/>
      <color theme="1"/>
      <name val="Arial"/>
      <family val="2"/>
    </font>
    <font>
      <b/>
      <sz val="11"/>
      <color theme="1"/>
      <name val="Calibri"/>
      <family val="2"/>
      <scheme val="minor"/>
    </font>
    <font>
      <b/>
      <sz val="14"/>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b/>
      <i/>
      <u/>
      <sz val="14"/>
      <color theme="1"/>
      <name val="Arial"/>
      <family val="2"/>
    </font>
    <font>
      <sz val="11"/>
      <name val="Calibri"/>
      <family val="2"/>
      <scheme val="minor"/>
    </font>
    <font>
      <b/>
      <sz val="11"/>
      <name val="Calibri"/>
      <family val="2"/>
      <scheme val="minor"/>
    </font>
    <font>
      <sz val="9"/>
      <color indexed="81"/>
      <name val="Segoe UI"/>
      <family val="2"/>
    </font>
    <font>
      <b/>
      <sz val="9"/>
      <color indexed="81"/>
      <name val="Segoe UI"/>
      <family val="2"/>
    </font>
    <font>
      <sz val="13"/>
      <color theme="1"/>
      <name val="Arial"/>
      <family val="2"/>
    </font>
    <font>
      <sz val="16"/>
      <color theme="1"/>
      <name val="Calibri"/>
      <family val="2"/>
      <scheme val="minor"/>
    </font>
    <font>
      <sz val="12"/>
      <color theme="1"/>
      <name val="Calibri"/>
      <family val="2"/>
      <scheme val="minor"/>
    </font>
    <font>
      <b/>
      <sz val="16"/>
      <color theme="1"/>
      <name val="Arial"/>
      <family val="2"/>
    </font>
    <font>
      <sz val="14"/>
      <color theme="1"/>
      <name val="Calibri"/>
      <family val="2"/>
      <scheme val="minor"/>
    </font>
    <font>
      <u/>
      <sz val="11"/>
      <color theme="10"/>
      <name val="Calibri"/>
      <family val="2"/>
      <scheme val="minor"/>
    </font>
    <font>
      <u/>
      <sz val="16"/>
      <color theme="1"/>
      <name val="Calibri"/>
      <family val="2"/>
      <scheme val="minor"/>
    </font>
    <font>
      <b/>
      <u/>
      <sz val="10"/>
      <color theme="1"/>
      <name val="Arial"/>
      <family val="2"/>
    </font>
    <font>
      <sz val="9"/>
      <color indexed="81"/>
      <name val="Segoe UI"/>
      <charset val="1"/>
    </font>
    <font>
      <b/>
      <sz val="9"/>
      <color indexed="81"/>
      <name val="Segoe UI"/>
      <charset val="1"/>
    </font>
  </fonts>
  <fills count="19">
    <fill>
      <patternFill patternType="none"/>
    </fill>
    <fill>
      <patternFill patternType="gray125"/>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FFFF00"/>
        <bgColor indexed="64"/>
      </patternFill>
    </fill>
  </fills>
  <borders count="45">
    <border>
      <left/>
      <right/>
      <top/>
      <bottom/>
      <diagonal/>
    </border>
    <border>
      <left/>
      <right/>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left/>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right/>
      <top/>
      <bottom style="medium">
        <color theme="0" tint="-0.24994659260841701"/>
      </bottom>
      <diagonal/>
    </border>
    <border>
      <left/>
      <right style="medium">
        <color theme="0" tint="-0.34998626667073579"/>
      </right>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ck">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medium">
        <color theme="0" tint="-0.24994659260841701"/>
      </right>
      <top style="thick">
        <color theme="0" tint="-0.24994659260841701"/>
      </top>
      <bottom style="medium">
        <color theme="0" tint="-0.24994659260841701"/>
      </bottom>
      <diagonal/>
    </border>
    <border>
      <left style="medium">
        <color theme="0" tint="-0.24994659260841701"/>
      </left>
      <right style="thick">
        <color theme="0" tint="-0.24994659260841701"/>
      </right>
      <top style="thick">
        <color theme="0" tint="-0.24994659260841701"/>
      </top>
      <bottom style="medium">
        <color theme="0" tint="-0.24994659260841701"/>
      </bottom>
      <diagonal/>
    </border>
    <border>
      <left style="thick">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ck">
        <color theme="0" tint="-0.24994659260841701"/>
      </right>
      <top style="medium">
        <color theme="0" tint="-0.24994659260841701"/>
      </top>
      <bottom style="medium">
        <color theme="0" tint="-0.24994659260841701"/>
      </bottom>
      <diagonal/>
    </border>
    <border>
      <left style="thick">
        <color theme="0" tint="-0.24994659260841701"/>
      </left>
      <right style="medium">
        <color theme="0" tint="-0.24994659260841701"/>
      </right>
      <top style="medium">
        <color theme="0" tint="-0.24994659260841701"/>
      </top>
      <bottom style="thick">
        <color theme="0" tint="-0.24994659260841701"/>
      </bottom>
      <diagonal/>
    </border>
    <border>
      <left style="medium">
        <color theme="0" tint="-0.24994659260841701"/>
      </left>
      <right style="medium">
        <color theme="0" tint="-0.24994659260841701"/>
      </right>
      <top style="medium">
        <color theme="0" tint="-0.24994659260841701"/>
      </top>
      <bottom style="thick">
        <color theme="0" tint="-0.24994659260841701"/>
      </bottom>
      <diagonal/>
    </border>
    <border>
      <left style="medium">
        <color theme="0" tint="-0.24994659260841701"/>
      </left>
      <right style="thick">
        <color theme="0" tint="-0.24994659260841701"/>
      </right>
      <top style="medium">
        <color theme="0" tint="-0.24994659260841701"/>
      </top>
      <bottom style="thick">
        <color theme="0" tint="-0.24994659260841701"/>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ck">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thick">
        <color theme="0" tint="-0.24994659260841701"/>
      </right>
      <top style="medium">
        <color theme="0" tint="-0.24994659260841701"/>
      </top>
      <bottom/>
      <diagonal/>
    </border>
    <border>
      <left style="thick">
        <color theme="0" tint="-0.24994659260841701"/>
      </left>
      <right style="medium">
        <color theme="0" tint="-0.24994659260841701"/>
      </right>
      <top/>
      <bottom style="medium">
        <color theme="0" tint="-0.24994659260841701"/>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thick">
        <color theme="0" tint="-0.24994659260841701"/>
      </right>
      <top/>
      <bottom style="medium">
        <color theme="0" tint="-0.24994659260841701"/>
      </bottom>
      <diagonal/>
    </border>
    <border>
      <left/>
      <right style="thick">
        <color theme="0" tint="-0.24994659260841701"/>
      </right>
      <top style="medium">
        <color theme="0" tint="-0.24994659260841701"/>
      </top>
      <bottom style="thick">
        <color theme="0" tint="-0.24994659260841701"/>
      </bottom>
      <diagonal/>
    </border>
    <border>
      <left style="thick">
        <color theme="0" tint="-0.24994659260841701"/>
      </left>
      <right style="thick">
        <color theme="0" tint="-0.24994659260841701"/>
      </right>
      <top style="medium">
        <color theme="0" tint="-0.24994659260841701"/>
      </top>
      <bottom style="thick">
        <color theme="0" tint="-0.24994659260841701"/>
      </bottom>
      <diagonal/>
    </border>
    <border>
      <left style="thick">
        <color theme="0" tint="-0.24994659260841701"/>
      </left>
      <right/>
      <top style="medium">
        <color theme="0" tint="-0.24994659260841701"/>
      </top>
      <bottom style="thick">
        <color theme="0" tint="-0.24994659260841701"/>
      </bottom>
      <diagonal/>
    </border>
    <border>
      <left style="thick">
        <color theme="0" tint="-0.24994659260841701"/>
      </left>
      <right style="thick">
        <color theme="0" tint="-0.24994659260841701"/>
      </right>
      <top style="thick">
        <color theme="0" tint="-0.24994659260841701"/>
      </top>
      <bottom/>
      <diagonal/>
    </border>
    <border>
      <left style="thick">
        <color theme="0" tint="-0.24994659260841701"/>
      </left>
      <right/>
      <top style="medium">
        <color theme="0" tint="-0.24994659260841701"/>
      </top>
      <bottom style="medium">
        <color theme="0" tint="-0.24994659260841701"/>
      </bottom>
      <diagonal/>
    </border>
    <border>
      <left/>
      <right style="thick">
        <color theme="0" tint="-0.24994659260841701"/>
      </right>
      <top style="medium">
        <color theme="0" tint="-0.24994659260841701"/>
      </top>
      <bottom style="medium">
        <color theme="0" tint="-0.24994659260841701"/>
      </bottom>
      <diagonal/>
    </border>
    <border>
      <left style="thick">
        <color theme="0" tint="-0.24994659260841701"/>
      </left>
      <right/>
      <top style="thick">
        <color theme="0" tint="-0.24994659260841701"/>
      </top>
      <bottom style="medium">
        <color theme="0" tint="-0.24994659260841701"/>
      </bottom>
      <diagonal/>
    </border>
    <border>
      <left/>
      <right/>
      <top style="thick">
        <color theme="0" tint="-0.24994659260841701"/>
      </top>
      <bottom style="medium">
        <color theme="0" tint="-0.24994659260841701"/>
      </bottom>
      <diagonal/>
    </border>
    <border>
      <left/>
      <right style="thick">
        <color theme="0" tint="-0.24994659260841701"/>
      </right>
      <top style="thick">
        <color theme="0" tint="-0.24994659260841701"/>
      </top>
      <bottom style="medium">
        <color theme="0" tint="-0.24994659260841701"/>
      </bottom>
      <diagonal/>
    </border>
    <border>
      <left style="thick">
        <color theme="0" tint="-0.24994659260841701"/>
      </left>
      <right style="thick">
        <color theme="1"/>
      </right>
      <top style="thick">
        <color theme="0" tint="-0.24994659260841701"/>
      </top>
      <bottom style="thick">
        <color theme="0" tint="-0.24994659260841701"/>
      </bottom>
      <diagonal/>
    </border>
    <border>
      <left style="thick">
        <color theme="0" tint="-0.24994659260841701"/>
      </left>
      <right style="thick">
        <color theme="0" tint="-0.24994659260841701"/>
      </right>
      <top/>
      <bottom/>
      <diagonal/>
    </border>
    <border>
      <left style="thick">
        <color theme="0" tint="-0.249977111117893"/>
      </left>
      <right style="thick">
        <color theme="0" tint="-0.249977111117893"/>
      </right>
      <top style="thick">
        <color theme="0" tint="-0.249977111117893"/>
      </top>
      <bottom style="thick">
        <color theme="0" tint="-0.249977111117893"/>
      </bottom>
      <diagonal/>
    </border>
  </borders>
  <cellStyleXfs count="4">
    <xf numFmtId="0" fontId="0" fillId="0" borderId="0"/>
    <xf numFmtId="0" fontId="5" fillId="0" borderId="0"/>
    <xf numFmtId="44" fontId="16" fillId="0" borderId="0" applyFont="0" applyFill="0" applyBorder="0" applyAlignment="0" applyProtection="0"/>
    <xf numFmtId="0" fontId="36" fillId="0" borderId="0" applyNumberFormat="0" applyFill="0" applyBorder="0" applyAlignment="0" applyProtection="0"/>
  </cellStyleXfs>
  <cellXfs count="232">
    <xf numFmtId="0" fontId="0" fillId="0" borderId="0" xfId="0"/>
    <xf numFmtId="0" fontId="7" fillId="2" borderId="0" xfId="0" applyFont="1" applyFill="1"/>
    <xf numFmtId="0" fontId="8" fillId="0" borderId="0" xfId="0" applyFont="1"/>
    <xf numFmtId="0" fontId="7" fillId="0" borderId="0" xfId="0" applyFont="1"/>
    <xf numFmtId="49" fontId="6" fillId="2" borderId="0" xfId="1" applyNumberFormat="1" applyFont="1" applyFill="1" applyAlignment="1">
      <alignment horizontal="left" vertical="center" wrapText="1"/>
    </xf>
    <xf numFmtId="0" fontId="7" fillId="0" borderId="0" xfId="0" applyFont="1"/>
    <xf numFmtId="49" fontId="6" fillId="2" borderId="0" xfId="1" applyNumberFormat="1" applyFont="1" applyFill="1" applyAlignment="1">
      <alignment horizontal="left" vertical="center" wrapText="1"/>
    </xf>
    <xf numFmtId="0" fontId="3" fillId="0" borderId="0" xfId="0" applyFont="1" applyProtection="1"/>
    <xf numFmtId="0" fontId="1" fillId="0" borderId="0" xfId="0" applyFont="1" applyProtection="1"/>
    <xf numFmtId="0" fontId="17" fillId="0" borderId="0" xfId="0" applyFont="1" applyProtection="1"/>
    <xf numFmtId="0" fontId="0" fillId="0" borderId="0" xfId="0" applyProtection="1"/>
    <xf numFmtId="0" fontId="1" fillId="0" borderId="0" xfId="0" applyFont="1" applyAlignment="1" applyProtection="1">
      <alignment horizontal="left" vertical="center"/>
    </xf>
    <xf numFmtId="0" fontId="1" fillId="7" borderId="0" xfId="0" applyFont="1" applyFill="1" applyAlignment="1" applyProtection="1">
      <alignment horizontal="left" vertical="center"/>
    </xf>
    <xf numFmtId="0" fontId="2" fillId="6" borderId="0" xfId="0" applyFont="1" applyFill="1" applyAlignment="1" applyProtection="1">
      <alignment horizontal="left" vertical="center"/>
    </xf>
    <xf numFmtId="0" fontId="1" fillId="6" borderId="0" xfId="0" applyFont="1" applyFill="1" applyAlignment="1" applyProtection="1">
      <alignment horizontal="left" vertical="center"/>
    </xf>
    <xf numFmtId="0" fontId="1" fillId="0" borderId="0" xfId="0" quotePrefix="1" applyFont="1" applyProtection="1"/>
    <xf numFmtId="49" fontId="9" fillId="5" borderId="35" xfId="0" applyNumberFormat="1" applyFont="1" applyFill="1" applyBorder="1" applyAlignment="1" applyProtection="1">
      <alignment horizontal="left" vertical="center"/>
      <protection locked="0"/>
    </xf>
    <xf numFmtId="49" fontId="9" fillId="5" borderId="14" xfId="0" applyNumberFormat="1" applyFont="1" applyFill="1" applyBorder="1" applyAlignment="1" applyProtection="1">
      <alignment horizontal="left" vertical="center"/>
      <protection locked="0"/>
    </xf>
    <xf numFmtId="49" fontId="2" fillId="0" borderId="17" xfId="0" applyNumberFormat="1" applyFont="1" applyFill="1" applyBorder="1" applyAlignment="1" applyProtection="1">
      <alignment vertical="center" wrapText="1"/>
    </xf>
    <xf numFmtId="49" fontId="2" fillId="0" borderId="18"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center" vertical="center" wrapText="1"/>
    </xf>
    <xf numFmtId="49" fontId="1" fillId="0" borderId="20" xfId="0" applyNumberFormat="1" applyFont="1" applyBorder="1" applyAlignment="1" applyProtection="1">
      <alignment horizontal="left" vertical="center" wrapText="1"/>
    </xf>
    <xf numFmtId="49" fontId="1" fillId="0" borderId="21" xfId="0" applyNumberFormat="1" applyFont="1" applyBorder="1" applyAlignment="1" applyProtection="1">
      <alignment horizontal="left" vertical="center" wrapText="1"/>
    </xf>
    <xf numFmtId="49" fontId="1" fillId="0" borderId="22" xfId="0" applyNumberFormat="1" applyFont="1" applyBorder="1" applyAlignment="1" applyProtection="1">
      <alignment horizontal="left" vertical="center" wrapText="1"/>
    </xf>
    <xf numFmtId="49" fontId="1" fillId="0" borderId="22" xfId="0" quotePrefix="1" applyNumberFormat="1" applyFont="1" applyBorder="1" applyAlignment="1" applyProtection="1">
      <alignment horizontal="left" vertical="center" wrapText="1"/>
    </xf>
    <xf numFmtId="49" fontId="2" fillId="10" borderId="21" xfId="0" applyNumberFormat="1" applyFont="1" applyFill="1" applyBorder="1" applyAlignment="1" applyProtection="1">
      <alignment horizontal="left" vertical="center" wrapText="1"/>
    </xf>
    <xf numFmtId="49" fontId="1" fillId="0" borderId="21" xfId="0" applyNumberFormat="1" applyFont="1" applyBorder="1" applyAlignment="1" applyProtection="1">
      <alignment horizontal="left" vertical="center"/>
    </xf>
    <xf numFmtId="49" fontId="1" fillId="0" borderId="22" xfId="0" applyNumberFormat="1" applyFont="1" applyBorder="1" applyAlignment="1" applyProtection="1">
      <alignment horizontal="left" vertical="center"/>
    </xf>
    <xf numFmtId="49" fontId="1" fillId="0" borderId="30" xfId="0" applyNumberFormat="1" applyFont="1" applyBorder="1" applyAlignment="1" applyProtection="1">
      <alignment horizontal="left" vertical="center" wrapText="1"/>
    </xf>
    <xf numFmtId="49" fontId="1" fillId="0" borderId="31" xfId="0" applyNumberFormat="1" applyFont="1" applyBorder="1" applyAlignment="1" applyProtection="1">
      <alignment horizontal="left" vertical="center" wrapText="1"/>
    </xf>
    <xf numFmtId="49" fontId="1" fillId="0" borderId="32" xfId="0" applyNumberFormat="1" applyFont="1" applyBorder="1" applyAlignment="1" applyProtection="1">
      <alignment horizontal="left" vertical="center" wrapText="1"/>
    </xf>
    <xf numFmtId="49" fontId="1" fillId="0" borderId="31" xfId="0" applyNumberFormat="1" applyFont="1" applyBorder="1" applyAlignment="1" applyProtection="1">
      <alignment horizontal="left" vertical="center"/>
    </xf>
    <xf numFmtId="49" fontId="1" fillId="0" borderId="32" xfId="0" applyNumberFormat="1" applyFont="1" applyBorder="1" applyAlignment="1" applyProtection="1">
      <alignment horizontal="left" vertical="center"/>
    </xf>
    <xf numFmtId="49" fontId="1" fillId="0" borderId="20" xfId="0" applyNumberFormat="1" applyFont="1" applyBorder="1" applyAlignment="1" applyProtection="1">
      <alignment horizontal="left" vertical="center"/>
    </xf>
    <xf numFmtId="0" fontId="1" fillId="0" borderId="22" xfId="0" applyFont="1" applyBorder="1" applyAlignment="1" applyProtection="1">
      <alignment horizontal="left" vertical="center"/>
    </xf>
    <xf numFmtId="49" fontId="1" fillId="0" borderId="2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xf>
    <xf numFmtId="49" fontId="1" fillId="0" borderId="25" xfId="0" applyNumberFormat="1" applyFont="1" applyBorder="1" applyAlignment="1" applyProtection="1">
      <alignment horizontal="left" vertical="center"/>
    </xf>
    <xf numFmtId="49" fontId="1" fillId="0" borderId="27" xfId="0" applyNumberFormat="1" applyFont="1" applyBorder="1" applyAlignment="1" applyProtection="1">
      <alignment horizontal="left" vertical="center" wrapText="1"/>
    </xf>
    <xf numFmtId="1" fontId="1" fillId="0" borderId="29" xfId="0" applyNumberFormat="1" applyFont="1" applyBorder="1" applyAlignment="1" applyProtection="1">
      <alignment horizontal="left" vertical="center"/>
    </xf>
    <xf numFmtId="49" fontId="2" fillId="10" borderId="31" xfId="0" applyNumberFormat="1"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xf>
    <xf numFmtId="49" fontId="1" fillId="0" borderId="24" xfId="0" applyNumberFormat="1" applyFont="1" applyBorder="1" applyAlignment="1" applyProtection="1">
      <alignment horizontal="left" vertical="center" wrapText="1"/>
    </xf>
    <xf numFmtId="165" fontId="1" fillId="0" borderId="22" xfId="0" applyNumberFormat="1" applyFont="1" applyBorder="1" applyAlignment="1" applyProtection="1">
      <alignment horizontal="left" vertical="center"/>
    </xf>
    <xf numFmtId="49" fontId="1" fillId="0" borderId="34" xfId="0" applyNumberFormat="1" applyFont="1" applyBorder="1" applyAlignment="1" applyProtection="1">
      <alignment horizontal="left" vertical="center" wrapText="1"/>
    </xf>
    <xf numFmtId="49" fontId="1" fillId="0" borderId="34" xfId="0" applyNumberFormat="1" applyFont="1" applyBorder="1" applyAlignment="1" applyProtection="1">
      <alignment horizontal="left" vertical="center"/>
    </xf>
    <xf numFmtId="0" fontId="1" fillId="0" borderId="0" xfId="0" applyFont="1" applyAlignment="1" applyProtection="1">
      <alignment horizontal="left"/>
    </xf>
    <xf numFmtId="0" fontId="1" fillId="0" borderId="5" xfId="0" applyFont="1" applyFill="1" applyBorder="1" applyAlignment="1" applyProtection="1">
      <alignment horizontal="left" vertical="center"/>
    </xf>
    <xf numFmtId="0" fontId="31" fillId="5" borderId="5" xfId="0" applyFont="1" applyFill="1" applyBorder="1" applyAlignment="1" applyProtection="1">
      <alignment horizontal="left" vertical="center"/>
    </xf>
    <xf numFmtId="0" fontId="1" fillId="0" borderId="5" xfId="0" applyFont="1" applyFill="1" applyBorder="1" applyAlignment="1" applyProtection="1">
      <alignment horizontal="left" vertical="center" wrapText="1"/>
    </xf>
    <xf numFmtId="0" fontId="31" fillId="13" borderId="5" xfId="0" applyFont="1" applyFill="1" applyBorder="1" applyAlignment="1" applyProtection="1">
      <alignment horizontal="left" vertical="center"/>
    </xf>
    <xf numFmtId="14" fontId="1" fillId="0" borderId="5" xfId="0" applyNumberFormat="1"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8" fontId="1" fillId="0" borderId="5" xfId="0" applyNumberFormat="1" applyFont="1" applyFill="1" applyBorder="1" applyAlignment="1" applyProtection="1">
      <alignment horizontal="center" vertical="center"/>
    </xf>
    <xf numFmtId="165" fontId="1" fillId="0" borderId="5" xfId="0" applyNumberFormat="1" applyFont="1" applyFill="1" applyBorder="1" applyAlignment="1" applyProtection="1">
      <alignment horizontal="center" vertical="center"/>
    </xf>
    <xf numFmtId="0" fontId="34" fillId="0" borderId="0" xfId="0" applyFont="1" applyProtection="1"/>
    <xf numFmtId="0" fontId="3" fillId="0" borderId="0" xfId="0" applyFont="1" applyAlignment="1" applyProtection="1">
      <alignment vertical="center"/>
    </xf>
    <xf numFmtId="0" fontId="1" fillId="0" borderId="0" xfId="0" applyFont="1" applyAlignment="1" applyProtection="1">
      <alignment vertical="center"/>
    </xf>
    <xf numFmtId="0" fontId="12" fillId="0" borderId="11" xfId="0" applyFont="1" applyBorder="1" applyAlignment="1" applyProtection="1">
      <alignment vertical="center"/>
    </xf>
    <xf numFmtId="0" fontId="1" fillId="0" borderId="0" xfId="0" applyFont="1" applyBorder="1" applyProtection="1"/>
    <xf numFmtId="0" fontId="1" fillId="0" borderId="12" xfId="0" applyFont="1" applyBorder="1" applyProtection="1"/>
    <xf numFmtId="0" fontId="1" fillId="0" borderId="11" xfId="0" applyFont="1" applyBorder="1" applyProtection="1"/>
    <xf numFmtId="0" fontId="1" fillId="0" borderId="8" xfId="0" applyFont="1" applyBorder="1" applyProtection="1"/>
    <xf numFmtId="0" fontId="1" fillId="0" borderId="1" xfId="0" applyFont="1" applyBorder="1" applyProtection="1"/>
    <xf numFmtId="0" fontId="1" fillId="0" borderId="9" xfId="0" applyFont="1" applyBorder="1" applyProtection="1"/>
    <xf numFmtId="14" fontId="0" fillId="5" borderId="5" xfId="0" applyNumberFormat="1"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165" fontId="0" fillId="5" borderId="5" xfId="0" applyNumberFormat="1" applyFill="1" applyBorder="1" applyAlignment="1" applyProtection="1">
      <alignment horizontal="center" vertical="center"/>
      <protection locked="0"/>
    </xf>
    <xf numFmtId="165" fontId="0" fillId="5" borderId="42" xfId="0" applyNumberFormat="1" applyFill="1" applyBorder="1" applyAlignment="1" applyProtection="1">
      <alignment horizontal="center" vertical="center"/>
      <protection locked="0"/>
    </xf>
    <xf numFmtId="165" fontId="0" fillId="5" borderId="3" xfId="0" applyNumberFormat="1" applyFill="1" applyBorder="1" applyAlignment="1" applyProtection="1">
      <alignment horizontal="center" vertical="center"/>
      <protection locked="0"/>
    </xf>
    <xf numFmtId="0" fontId="0" fillId="0" borderId="0" xfId="0" applyFill="1" applyBorder="1" applyAlignment="1" applyProtection="1">
      <alignment vertical="center"/>
    </xf>
    <xf numFmtId="0" fontId="21" fillId="0" borderId="0" xfId="0" applyFont="1" applyBorder="1" applyAlignment="1" applyProtection="1">
      <alignment vertical="center"/>
    </xf>
    <xf numFmtId="165" fontId="0" fillId="0" borderId="0" xfId="0" applyNumberFormat="1" applyFill="1" applyBorder="1" applyAlignment="1" applyProtection="1">
      <alignment horizontal="center" vertical="center"/>
    </xf>
    <xf numFmtId="0" fontId="35" fillId="17" borderId="5" xfId="0" applyFont="1" applyFill="1" applyBorder="1" applyAlignment="1" applyProtection="1">
      <alignment horizontal="center" vertical="center" wrapText="1"/>
    </xf>
    <xf numFmtId="0" fontId="32" fillId="0" borderId="0" xfId="0" applyFont="1" applyFill="1" applyBorder="1" applyAlignment="1" applyProtection="1">
      <alignment vertical="center" wrapText="1"/>
    </xf>
    <xf numFmtId="0" fontId="0" fillId="0" borderId="0" xfId="0" applyAlignment="1" applyProtection="1"/>
    <xf numFmtId="0" fontId="27" fillId="12" borderId="5" xfId="0" applyFont="1" applyFill="1" applyBorder="1" applyAlignment="1" applyProtection="1">
      <alignment horizontal="center" vertical="center" wrapText="1"/>
    </xf>
    <xf numFmtId="0" fontId="27" fillId="12" borderId="3" xfId="0" applyFont="1" applyFill="1" applyBorder="1" applyAlignment="1" applyProtection="1">
      <alignment horizontal="center" vertical="center" wrapText="1"/>
    </xf>
    <xf numFmtId="0" fontId="0" fillId="13" borderId="3" xfId="0" applyNumberFormat="1" applyFill="1" applyBorder="1" applyAlignment="1" applyProtection="1">
      <alignment horizontal="center" vertical="center"/>
    </xf>
    <xf numFmtId="165" fontId="0" fillId="13" borderId="5" xfId="0" applyNumberFormat="1" applyFill="1" applyBorder="1" applyAlignment="1" applyProtection="1">
      <alignment horizontal="center" vertical="center"/>
    </xf>
    <xf numFmtId="0" fontId="0" fillId="5" borderId="0" xfId="0" applyFill="1" applyProtection="1"/>
    <xf numFmtId="0" fontId="0" fillId="0" borderId="0" xfId="0" applyFill="1" applyAlignment="1" applyProtection="1">
      <alignment vertical="center"/>
    </xf>
    <xf numFmtId="0" fontId="0" fillId="13" borderId="0" xfId="0" applyFill="1" applyProtection="1"/>
    <xf numFmtId="14" fontId="0" fillId="0" borderId="0" xfId="0" applyNumberFormat="1" applyAlignment="1" applyProtection="1">
      <alignment horizontal="center" vertical="center"/>
    </xf>
    <xf numFmtId="0" fontId="0" fillId="0" borderId="0" xfId="0" applyAlignment="1" applyProtection="1">
      <alignment horizontal="center" vertical="center"/>
    </xf>
    <xf numFmtId="0" fontId="27" fillId="12" borderId="42" xfId="0" applyFont="1" applyFill="1" applyBorder="1" applyAlignment="1" applyProtection="1">
      <alignment horizontal="center" vertical="center" wrapText="1"/>
    </xf>
    <xf numFmtId="0" fontId="0" fillId="0" borderId="0" xfId="0" applyFill="1" applyBorder="1" applyProtection="1"/>
    <xf numFmtId="0" fontId="0" fillId="0" borderId="0" xfId="0" applyFill="1" applyProtection="1"/>
    <xf numFmtId="165" fontId="0" fillId="13" borderId="2" xfId="0" applyNumberFormat="1" applyFill="1" applyBorder="1" applyAlignment="1" applyProtection="1">
      <alignment horizontal="center" vertical="center"/>
    </xf>
    <xf numFmtId="0" fontId="1" fillId="0" borderId="5" xfId="0" applyFont="1" applyBorder="1" applyAlignment="1" applyProtection="1">
      <alignment horizontal="left" vertical="center"/>
    </xf>
    <xf numFmtId="0" fontId="1" fillId="0" borderId="5" xfId="0" applyFont="1" applyBorder="1" applyAlignment="1" applyProtection="1">
      <alignment vertical="center" wrapText="1"/>
    </xf>
    <xf numFmtId="0" fontId="1" fillId="0" borderId="5" xfId="0" applyFont="1" applyBorder="1" applyAlignment="1" applyProtection="1">
      <alignment horizontal="left" vertical="center" wrapText="1"/>
    </xf>
    <xf numFmtId="0" fontId="1" fillId="0" borderId="5" xfId="0" applyFont="1" applyBorder="1" applyAlignment="1" applyProtection="1">
      <alignment wrapText="1"/>
    </xf>
    <xf numFmtId="0" fontId="2" fillId="16" borderId="5" xfId="0" applyFont="1" applyFill="1" applyBorder="1" applyAlignment="1" applyProtection="1">
      <alignment horizontal="center" vertical="center" wrapText="1"/>
    </xf>
    <xf numFmtId="0" fontId="9" fillId="0" borderId="0" xfId="0" applyFont="1" applyAlignment="1" applyProtection="1">
      <alignment horizontal="left" vertical="center"/>
    </xf>
    <xf numFmtId="49" fontId="9" fillId="0" borderId="28" xfId="0" applyNumberFormat="1" applyFont="1" applyBorder="1" applyAlignment="1" applyProtection="1">
      <alignment horizontal="left" vertical="center" wrapText="1"/>
    </xf>
    <xf numFmtId="0" fontId="27" fillId="12" borderId="43" xfId="0" applyFont="1" applyFill="1" applyBorder="1" applyAlignment="1" applyProtection="1">
      <alignment horizontal="center" vertical="center" wrapText="1"/>
    </xf>
    <xf numFmtId="165" fontId="0" fillId="0" borderId="0" xfId="0" applyNumberFormat="1" applyProtection="1"/>
    <xf numFmtId="0" fontId="27" fillId="12" borderId="12" xfId="0" applyFont="1" applyFill="1" applyBorder="1" applyAlignment="1" applyProtection="1">
      <alignment horizontal="center" vertical="center" wrapText="1"/>
    </xf>
    <xf numFmtId="0" fontId="0" fillId="0" borderId="10" xfId="0" applyBorder="1" applyProtection="1"/>
    <xf numFmtId="0" fontId="22" fillId="0" borderId="0" xfId="0" applyFont="1" applyProtection="1"/>
    <xf numFmtId="0" fontId="0" fillId="0" borderId="0" xfId="0" applyAlignment="1" applyProtection="1">
      <alignment vertical="center" wrapText="1"/>
    </xf>
    <xf numFmtId="0" fontId="0" fillId="0" borderId="0" xfId="0" applyAlignment="1" applyProtection="1">
      <alignment horizontal="left" vertical="center" wrapText="1"/>
    </xf>
    <xf numFmtId="0" fontId="23" fillId="0" borderId="0" xfId="0" applyFont="1" applyAlignment="1" applyProtection="1">
      <alignment wrapText="1"/>
    </xf>
    <xf numFmtId="0" fontId="24" fillId="0" borderId="0" xfId="0" applyFont="1" applyProtection="1"/>
    <xf numFmtId="0" fontId="21" fillId="0" borderId="26" xfId="0" applyFont="1" applyBorder="1" applyProtection="1"/>
    <xf numFmtId="0" fontId="0" fillId="0" borderId="26" xfId="0" applyBorder="1" applyProtection="1"/>
    <xf numFmtId="0" fontId="23" fillId="0" borderId="0" xfId="0" applyFont="1" applyAlignment="1" applyProtection="1">
      <alignment horizontal="left" wrapText="1"/>
    </xf>
    <xf numFmtId="0" fontId="0" fillId="0" borderId="26" xfId="0" applyBorder="1" applyAlignment="1" applyProtection="1">
      <alignment horizontal="center"/>
    </xf>
    <xf numFmtId="8" fontId="0" fillId="0" borderId="26" xfId="0" applyNumberFormat="1" applyBorder="1" applyAlignment="1" applyProtection="1">
      <alignment horizontal="center"/>
    </xf>
    <xf numFmtId="10" fontId="0" fillId="0" borderId="26" xfId="0" applyNumberFormat="1" applyBorder="1" applyAlignment="1" applyProtection="1">
      <alignment horizontal="center"/>
    </xf>
    <xf numFmtId="49" fontId="0" fillId="0" borderId="0" xfId="0" applyNumberFormat="1" applyProtection="1"/>
    <xf numFmtId="0" fontId="0" fillId="0" borderId="26" xfId="0" applyBorder="1" applyAlignment="1" applyProtection="1">
      <alignment wrapText="1"/>
    </xf>
    <xf numFmtId="0" fontId="21" fillId="0" borderId="26" xfId="0" applyFont="1" applyBorder="1" applyAlignment="1" applyProtection="1">
      <alignment horizontal="center" vertical="center"/>
    </xf>
    <xf numFmtId="0" fontId="17" fillId="0" borderId="0" xfId="0" applyFont="1" applyAlignment="1" applyProtection="1">
      <alignment horizontal="center" vertical="center"/>
    </xf>
    <xf numFmtId="0" fontId="18" fillId="8" borderId="0" xfId="0" applyFont="1" applyFill="1" applyAlignment="1" applyProtection="1">
      <alignment horizontal="left" vertical="center"/>
    </xf>
    <xf numFmtId="0" fontId="4" fillId="0" borderId="0" xfId="0" applyFont="1" applyAlignment="1" applyProtection="1">
      <alignment horizontal="left" vertical="center"/>
    </xf>
    <xf numFmtId="0" fontId="9" fillId="0" borderId="0" xfId="0" applyFont="1" applyAlignment="1" applyProtection="1">
      <alignment horizontal="left" vertical="center"/>
    </xf>
    <xf numFmtId="164" fontId="9" fillId="5" borderId="13" xfId="0" applyNumberFormat="1" applyFont="1" applyFill="1" applyBorder="1" applyAlignment="1" applyProtection="1">
      <alignment horizontal="left" vertical="center"/>
      <protection locked="0"/>
    </xf>
    <xf numFmtId="49" fontId="9" fillId="5" borderId="13" xfId="0" applyNumberFormat="1" applyFont="1" applyFill="1" applyBorder="1" applyAlignment="1" applyProtection="1">
      <alignment horizontal="left" vertical="center"/>
      <protection locked="0"/>
    </xf>
    <xf numFmtId="0" fontId="9" fillId="0" borderId="0" xfId="0" applyFont="1" applyAlignment="1" applyProtection="1">
      <alignment horizontal="left" vertical="center" wrapText="1"/>
    </xf>
    <xf numFmtId="14" fontId="9" fillId="5" borderId="13" xfId="0" applyNumberFormat="1" applyFont="1" applyFill="1" applyBorder="1" applyAlignment="1" applyProtection="1">
      <alignment horizontal="left" vertical="center"/>
      <protection locked="0"/>
    </xf>
    <xf numFmtId="49" fontId="9" fillId="5" borderId="33" xfId="0" applyNumberFormat="1" applyFont="1" applyFill="1" applyBorder="1" applyAlignment="1" applyProtection="1">
      <alignment horizontal="left" vertical="center"/>
      <protection locked="0"/>
    </xf>
    <xf numFmtId="49" fontId="9" fillId="5" borderId="34" xfId="0" applyNumberFormat="1" applyFont="1" applyFill="1" applyBorder="1" applyAlignment="1" applyProtection="1">
      <alignment horizontal="left" vertical="center"/>
      <protection locked="0"/>
    </xf>
    <xf numFmtId="49" fontId="36" fillId="5" borderId="7" xfId="3" applyNumberFormat="1" applyFill="1" applyBorder="1" applyAlignment="1" applyProtection="1">
      <alignment horizontal="left" vertical="center"/>
      <protection locked="0"/>
    </xf>
    <xf numFmtId="49" fontId="9" fillId="5" borderId="36" xfId="0" applyNumberFormat="1" applyFont="1" applyFill="1" applyBorder="1" applyAlignment="1" applyProtection="1">
      <alignment horizontal="left" vertical="center"/>
      <protection locked="0"/>
    </xf>
    <xf numFmtId="49" fontId="9" fillId="5" borderId="6" xfId="0" applyNumberFormat="1" applyFont="1" applyFill="1" applyBorder="1" applyAlignment="1" applyProtection="1">
      <alignment horizontal="left" vertical="center"/>
      <protection locked="0"/>
    </xf>
    <xf numFmtId="49" fontId="9" fillId="5" borderId="15" xfId="0" applyNumberFormat="1" applyFont="1" applyFill="1" applyBorder="1" applyAlignment="1" applyProtection="1">
      <alignment horizontal="left" vertical="center"/>
      <protection locked="0"/>
    </xf>
    <xf numFmtId="49" fontId="9" fillId="5" borderId="16" xfId="0" applyNumberFormat="1" applyFont="1" applyFill="1" applyBorder="1" applyAlignment="1" applyProtection="1">
      <alignment horizontal="left" vertical="center"/>
      <protection locked="0"/>
    </xf>
    <xf numFmtId="49" fontId="36" fillId="5" borderId="13" xfId="3" applyNumberFormat="1" applyFill="1" applyBorder="1" applyAlignment="1" applyProtection="1">
      <alignment horizontal="left" vertical="center"/>
      <protection locked="0"/>
    </xf>
    <xf numFmtId="49" fontId="9" fillId="5" borderId="13" xfId="0" applyNumberFormat="1" applyFont="1" applyFill="1" applyBorder="1" applyAlignment="1" applyProtection="1">
      <alignment horizontal="center" vertical="center"/>
      <protection locked="0"/>
    </xf>
    <xf numFmtId="0" fontId="4" fillId="3" borderId="0" xfId="0" applyFont="1" applyFill="1" applyAlignment="1" applyProtection="1">
      <alignment horizontal="left" vertical="center"/>
    </xf>
    <xf numFmtId="0" fontId="1" fillId="3" borderId="0" xfId="0" applyFont="1" applyFill="1" applyAlignment="1" applyProtection="1">
      <alignment horizontal="center" vertical="center" wrapText="1"/>
    </xf>
    <xf numFmtId="0" fontId="2" fillId="3" borderId="0" xfId="0" applyFont="1" applyFill="1" applyAlignment="1" applyProtection="1">
      <alignment horizontal="center" vertical="center" wrapText="1"/>
    </xf>
    <xf numFmtId="0" fontId="4" fillId="3" borderId="0" xfId="0" applyFont="1" applyFill="1" applyAlignment="1" applyProtection="1">
      <alignment horizontal="center" vertical="center" wrapText="1"/>
    </xf>
    <xf numFmtId="49" fontId="9" fillId="5" borderId="15" xfId="0" applyNumberFormat="1" applyFont="1" applyFill="1" applyBorder="1" applyAlignment="1" applyProtection="1">
      <alignment horizontal="center" vertical="center"/>
      <protection locked="0"/>
    </xf>
    <xf numFmtId="165" fontId="9" fillId="5" borderId="15" xfId="0" applyNumberFormat="1" applyFont="1" applyFill="1" applyBorder="1" applyAlignment="1" applyProtection="1">
      <alignment horizontal="center" vertical="center"/>
      <protection locked="0"/>
    </xf>
    <xf numFmtId="49" fontId="9" fillId="5" borderId="15" xfId="2" applyNumberFormat="1" applyFont="1" applyFill="1" applyBorder="1" applyAlignment="1" applyProtection="1">
      <alignment horizontal="center" vertical="center"/>
      <protection locked="0"/>
    </xf>
    <xf numFmtId="0" fontId="1" fillId="7" borderId="0" xfId="0" applyFont="1" applyFill="1" applyAlignment="1" applyProtection="1">
      <alignment horizontal="center" vertical="center"/>
    </xf>
    <xf numFmtId="0" fontId="21" fillId="17" borderId="6" xfId="0" applyFont="1" applyFill="1" applyBorder="1" applyAlignment="1" applyProtection="1">
      <alignment horizontal="left" vertical="center"/>
    </xf>
    <xf numFmtId="0" fontId="21" fillId="17" borderId="8" xfId="0" applyFont="1" applyFill="1" applyBorder="1" applyAlignment="1" applyProtection="1">
      <alignment horizontal="left" vertical="center"/>
    </xf>
    <xf numFmtId="0" fontId="0" fillId="15" borderId="0" xfId="0" applyFill="1" applyAlignment="1" applyProtection="1">
      <alignment horizontal="center" vertical="center"/>
    </xf>
    <xf numFmtId="0" fontId="0" fillId="4" borderId="0" xfId="0" applyFill="1" applyAlignment="1" applyProtection="1">
      <alignment horizontal="center" vertical="center"/>
    </xf>
    <xf numFmtId="0" fontId="0" fillId="11" borderId="0" xfId="0" applyFill="1" applyAlignment="1" applyProtection="1">
      <alignment horizontal="center" vertical="center"/>
    </xf>
    <xf numFmtId="0" fontId="0" fillId="14" borderId="0" xfId="0" applyFill="1" applyAlignment="1" applyProtection="1">
      <alignment horizontal="center" vertical="center"/>
    </xf>
    <xf numFmtId="0" fontId="35" fillId="17" borderId="2" xfId="0" applyFont="1" applyFill="1" applyBorder="1" applyAlignment="1" applyProtection="1">
      <alignment horizontal="center" vertical="center" wrapText="1"/>
    </xf>
    <xf numFmtId="0" fontId="35" fillId="17" borderId="4" xfId="0" applyFont="1" applyFill="1" applyBorder="1" applyAlignment="1" applyProtection="1">
      <alignment horizontal="center" vertical="center" wrapText="1"/>
    </xf>
    <xf numFmtId="0" fontId="35" fillId="17" borderId="3" xfId="0" applyFont="1" applyFill="1" applyBorder="1" applyAlignment="1" applyProtection="1">
      <alignment horizontal="center" vertical="center" wrapText="1"/>
    </xf>
    <xf numFmtId="0" fontId="33" fillId="5" borderId="44" xfId="0" applyFont="1" applyFill="1" applyBorder="1" applyAlignment="1" applyProtection="1">
      <alignment horizontal="center" vertical="center"/>
      <protection locked="0"/>
    </xf>
    <xf numFmtId="0" fontId="0" fillId="11" borderId="0" xfId="0" applyFill="1" applyBorder="1" applyAlignment="1" applyProtection="1">
      <alignment horizontal="center" vertical="center"/>
    </xf>
    <xf numFmtId="0" fontId="28" fillId="17" borderId="2" xfId="0" applyFont="1" applyFill="1" applyBorder="1" applyAlignment="1" applyProtection="1">
      <alignment horizontal="left" vertical="center"/>
    </xf>
    <xf numFmtId="0" fontId="28" fillId="17" borderId="3" xfId="0" applyFont="1" applyFill="1" applyBorder="1" applyAlignment="1" applyProtection="1">
      <alignment horizontal="left" vertical="center"/>
    </xf>
    <xf numFmtId="0" fontId="0" fillId="0" borderId="6"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7" xfId="0" applyBorder="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xf>
    <xf numFmtId="0" fontId="21" fillId="0" borderId="2" xfId="0" applyFont="1" applyBorder="1" applyAlignment="1" applyProtection="1">
      <alignment horizontal="left" vertical="center"/>
      <protection locked="0"/>
    </xf>
    <xf numFmtId="0" fontId="21" fillId="0" borderId="4" xfId="0" applyFont="1" applyBorder="1" applyAlignment="1" applyProtection="1">
      <alignment horizontal="left" vertical="center"/>
      <protection locked="0"/>
    </xf>
    <xf numFmtId="0" fontId="21" fillId="0" borderId="3" xfId="0" applyFont="1" applyBorder="1" applyAlignment="1" applyProtection="1">
      <alignment horizontal="left" vertical="center"/>
      <protection locked="0"/>
    </xf>
    <xf numFmtId="0" fontId="0" fillId="18" borderId="0" xfId="0" applyFill="1" applyAlignment="1" applyProtection="1">
      <alignment horizontal="left"/>
    </xf>
    <xf numFmtId="0" fontId="1" fillId="5" borderId="2"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1" fillId="5" borderId="3" xfId="0" applyFont="1" applyFill="1" applyBorder="1" applyAlignment="1" applyProtection="1">
      <alignment horizontal="left" vertical="center"/>
      <protection locked="0"/>
    </xf>
    <xf numFmtId="0" fontId="1" fillId="5" borderId="6"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1" fillId="5" borderId="12"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9" xfId="0" applyFont="1" applyFill="1" applyBorder="1" applyAlignment="1" applyProtection="1">
      <alignment horizontal="center" vertical="center"/>
      <protection locked="0"/>
    </xf>
    <xf numFmtId="0" fontId="11" fillId="0" borderId="0" xfId="0" applyFont="1" applyAlignment="1" applyProtection="1">
      <alignment horizontal="left" vertical="center"/>
    </xf>
    <xf numFmtId="0" fontId="3" fillId="0" borderId="6"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7" xfId="0" applyFont="1" applyBorder="1" applyAlignment="1" applyProtection="1">
      <alignment horizontal="left" vertical="center"/>
    </xf>
    <xf numFmtId="0" fontId="1" fillId="0" borderId="0" xfId="0" applyFont="1" applyBorder="1" applyAlignment="1" applyProtection="1">
      <alignment horizontal="left" vertical="center"/>
    </xf>
    <xf numFmtId="0" fontId="13" fillId="4" borderId="0" xfId="0" applyFont="1" applyFill="1" applyAlignment="1" applyProtection="1">
      <alignment horizontal="center" vertical="center"/>
    </xf>
    <xf numFmtId="0" fontId="9" fillId="0" borderId="11"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11" fillId="0" borderId="2"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9" fillId="0" borderId="6"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164" fontId="3" fillId="0" borderId="6" xfId="0" applyNumberFormat="1" applyFont="1" applyFill="1" applyBorder="1" applyAlignment="1" applyProtection="1">
      <alignment horizontal="center" vertical="center" wrapText="1"/>
      <protection locked="0"/>
    </xf>
    <xf numFmtId="164" fontId="3" fillId="0" borderId="10" xfId="0" applyNumberFormat="1" applyFont="1" applyFill="1" applyBorder="1" applyAlignment="1" applyProtection="1">
      <alignment horizontal="center" vertical="center" wrapText="1"/>
      <protection locked="0"/>
    </xf>
    <xf numFmtId="164" fontId="3" fillId="0" borderId="7" xfId="0" applyNumberFormat="1" applyFont="1" applyFill="1" applyBorder="1" applyAlignment="1" applyProtection="1">
      <alignment horizontal="center" vertical="center" wrapText="1"/>
      <protection locked="0"/>
    </xf>
    <xf numFmtId="164" fontId="3" fillId="0" borderId="8" xfId="0" applyNumberFormat="1" applyFont="1" applyFill="1" applyBorder="1" applyAlignment="1" applyProtection="1">
      <alignment horizontal="center" vertical="center" wrapText="1"/>
      <protection locked="0"/>
    </xf>
    <xf numFmtId="164" fontId="3" fillId="0" borderId="1" xfId="0" applyNumberFormat="1" applyFont="1" applyFill="1" applyBorder="1" applyAlignment="1" applyProtection="1">
      <alignment horizontal="center" vertical="center" wrapText="1"/>
      <protection locked="0"/>
    </xf>
    <xf numFmtId="164" fontId="3" fillId="0" borderId="9" xfId="0" applyNumberFormat="1" applyFont="1" applyFill="1" applyBorder="1" applyAlignment="1" applyProtection="1">
      <alignment horizontal="center" vertical="center" wrapText="1"/>
      <protection locked="0"/>
    </xf>
    <xf numFmtId="0" fontId="9" fillId="0" borderId="6" xfId="0" applyFont="1" applyBorder="1" applyAlignment="1" applyProtection="1">
      <alignment horizontal="left" vertical="center"/>
    </xf>
    <xf numFmtId="0" fontId="9" fillId="0" borderId="10"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8" xfId="0" applyFont="1" applyBorder="1" applyAlignment="1" applyProtection="1">
      <alignment horizontal="left" vertical="center"/>
    </xf>
    <xf numFmtId="0" fontId="9" fillId="0" borderId="1" xfId="0" applyFont="1" applyBorder="1" applyAlignment="1" applyProtection="1">
      <alignment horizontal="left" vertical="center"/>
    </xf>
    <xf numFmtId="0" fontId="9" fillId="0" borderId="9" xfId="0" applyFont="1" applyBorder="1" applyAlignment="1" applyProtection="1">
      <alignment horizontal="left" vertical="center"/>
    </xf>
    <xf numFmtId="49" fontId="14" fillId="4" borderId="2" xfId="0" applyNumberFormat="1" applyFont="1" applyFill="1" applyBorder="1" applyAlignment="1" applyProtection="1">
      <alignment horizontal="left" vertical="center"/>
    </xf>
    <xf numFmtId="49" fontId="14" fillId="4" borderId="4" xfId="0" applyNumberFormat="1" applyFont="1" applyFill="1" applyBorder="1" applyAlignment="1" applyProtection="1">
      <alignment horizontal="left" vertical="center"/>
    </xf>
    <xf numFmtId="49" fontId="14" fillId="4" borderId="3" xfId="0" applyNumberFormat="1" applyFont="1" applyFill="1" applyBorder="1" applyAlignment="1" applyProtection="1">
      <alignment horizontal="left" vertical="center"/>
    </xf>
    <xf numFmtId="49" fontId="1" fillId="0" borderId="2" xfId="0" applyNumberFormat="1" applyFont="1" applyBorder="1" applyAlignment="1" applyProtection="1">
      <alignment horizontal="left" vertical="top" wrapText="1"/>
    </xf>
    <xf numFmtId="49" fontId="1" fillId="0" borderId="4" xfId="0" applyNumberFormat="1" applyFont="1" applyBorder="1" applyAlignment="1" applyProtection="1">
      <alignment horizontal="left" vertical="top" wrapText="1"/>
    </xf>
    <xf numFmtId="49" fontId="1" fillId="0" borderId="3" xfId="0" applyNumberFormat="1" applyFont="1" applyBorder="1" applyAlignment="1" applyProtection="1">
      <alignment horizontal="left" vertical="top" wrapText="1"/>
    </xf>
    <xf numFmtId="49" fontId="14" fillId="8" borderId="0" xfId="0" applyNumberFormat="1" applyFont="1" applyFill="1" applyBorder="1" applyAlignment="1" applyProtection="1">
      <alignment horizontal="left" vertical="center"/>
    </xf>
    <xf numFmtId="49" fontId="2" fillId="0" borderId="37" xfId="0" applyNumberFormat="1" applyFont="1" applyFill="1" applyBorder="1" applyAlignment="1" applyProtection="1">
      <alignment horizontal="left" vertical="center" wrapText="1"/>
    </xf>
    <xf numFmtId="49" fontId="2" fillId="0" borderId="15" xfId="0" applyNumberFormat="1" applyFont="1" applyFill="1" applyBorder="1" applyAlignment="1" applyProtection="1">
      <alignment horizontal="left" vertical="center" wrapText="1"/>
    </xf>
    <xf numFmtId="49" fontId="2" fillId="0" borderId="38" xfId="0" applyNumberFormat="1" applyFont="1" applyFill="1" applyBorder="1" applyAlignment="1" applyProtection="1">
      <alignment horizontal="left" vertical="center" wrapText="1"/>
    </xf>
    <xf numFmtId="49" fontId="20" fillId="0" borderId="2" xfId="0" applyNumberFormat="1" applyFont="1" applyFill="1" applyBorder="1" applyAlignment="1" applyProtection="1">
      <alignment horizontal="left" vertical="center" wrapText="1"/>
    </xf>
    <xf numFmtId="49" fontId="20" fillId="0" borderId="4"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vertical="center" wrapText="1"/>
    </xf>
    <xf numFmtId="49" fontId="20" fillId="0" borderId="40" xfId="0" applyNumberFormat="1" applyFont="1" applyFill="1" applyBorder="1" applyAlignment="1" applyProtection="1">
      <alignment horizontal="left" vertical="center" wrapText="1"/>
    </xf>
    <xf numFmtId="49" fontId="20" fillId="0" borderId="41" xfId="0" applyNumberFormat="1" applyFont="1" applyFill="1" applyBorder="1" applyAlignment="1" applyProtection="1">
      <alignment horizontal="left" vertical="center" wrapText="1"/>
    </xf>
    <xf numFmtId="0" fontId="14" fillId="9" borderId="5" xfId="0" applyFont="1" applyFill="1" applyBorder="1" applyAlignment="1" applyProtection="1">
      <alignment horizontal="left" vertical="center"/>
    </xf>
    <xf numFmtId="0" fontId="1" fillId="3" borderId="2"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23" fillId="0" borderId="0" xfId="0" applyFont="1" applyAlignment="1" applyProtection="1">
      <alignment horizontal="left" wrapText="1"/>
    </xf>
    <xf numFmtId="0" fontId="23" fillId="0" borderId="0" xfId="0" applyFont="1" applyAlignment="1" applyProtection="1">
      <alignment horizontal="left" vertical="center" wrapText="1"/>
    </xf>
  </cellXfs>
  <cellStyles count="4">
    <cellStyle name="Link" xfId="3" builtinId="8"/>
    <cellStyle name="Standard" xfId="0" builtinId="0"/>
    <cellStyle name="Standard_Tabelle1" xfId="1" xr:uid="{00000000-0005-0000-0000-000001000000}"/>
    <cellStyle name="Währung"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112170</xdr:colOff>
      <xdr:row>0</xdr:row>
      <xdr:rowOff>128620</xdr:rowOff>
    </xdr:from>
    <xdr:to>
      <xdr:col>5</xdr:col>
      <xdr:colOff>1638710</xdr:colOff>
      <xdr:row>3</xdr:row>
      <xdr:rowOff>102976</xdr:rowOff>
    </xdr:to>
    <xdr:pic>
      <xdr:nvPicPr>
        <xdr:cNvPr id="2" name="Grafik 1" descr="FreieHansestadt">
          <a:extLst>
            <a:ext uri="{FF2B5EF4-FFF2-40B4-BE49-F238E27FC236}">
              <a16:creationId xmlns:a16="http://schemas.microsoft.com/office/drawing/2014/main" id="{7119075E-9C11-4A1E-B8C6-BAFB6C409C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84295" y="128620"/>
          <a:ext cx="1526540" cy="65698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752475</xdr:colOff>
      <xdr:row>0</xdr:row>
      <xdr:rowOff>38100</xdr:rowOff>
    </xdr:from>
    <xdr:to>
      <xdr:col>8</xdr:col>
      <xdr:colOff>752475</xdr:colOff>
      <xdr:row>3</xdr:row>
      <xdr:rowOff>0</xdr:rowOff>
    </xdr:to>
    <xdr:pic>
      <xdr:nvPicPr>
        <xdr:cNvPr id="2" name="Grafik 3" descr="FreieHansestadt">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38575" y="38100"/>
          <a:ext cx="15621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87AF0-498E-4550-8A5F-4CD1DA09A1D0}">
  <sheetPr>
    <tabColor theme="9" tint="0.59999389629810485"/>
    <pageSetUpPr fitToPage="1"/>
  </sheetPr>
  <dimension ref="A1:F47"/>
  <sheetViews>
    <sheetView showGridLines="0" tabSelected="1" zoomScaleNormal="100" workbookViewId="0">
      <selection activeCell="C16" sqref="C16:F16"/>
    </sheetView>
  </sheetViews>
  <sheetFormatPr baseColWidth="10" defaultColWidth="11.453125" defaultRowHeight="14.5" x14ac:dyDescent="0.35"/>
  <cols>
    <col min="1" max="1" width="37.81640625" style="10" bestFit="1" customWidth="1"/>
    <col min="2" max="5" width="11.453125" style="10"/>
    <col min="6" max="6" width="24.7265625" style="10" bestFit="1" customWidth="1"/>
    <col min="7" max="16384" width="11.453125" style="10"/>
  </cols>
  <sheetData>
    <row r="1" spans="1:6" ht="18" x14ac:dyDescent="0.4">
      <c r="A1" s="7" t="s">
        <v>0</v>
      </c>
      <c r="B1" s="8"/>
      <c r="C1" s="8"/>
      <c r="D1" s="8"/>
      <c r="E1" s="8"/>
      <c r="F1" s="9"/>
    </row>
    <row r="2" spans="1:6" ht="18" x14ac:dyDescent="0.4">
      <c r="A2" s="15" t="s">
        <v>124</v>
      </c>
      <c r="B2" s="8"/>
      <c r="C2" s="8"/>
      <c r="D2" s="8"/>
      <c r="E2" s="8"/>
      <c r="F2" s="9"/>
    </row>
    <row r="3" spans="1:6" ht="18" x14ac:dyDescent="0.4">
      <c r="A3" s="8"/>
      <c r="B3" s="8"/>
      <c r="C3" s="8"/>
      <c r="D3" s="8"/>
      <c r="F3" s="9"/>
    </row>
    <row r="4" spans="1:6" ht="18" x14ac:dyDescent="0.4">
      <c r="A4" s="8"/>
      <c r="B4" s="8"/>
      <c r="C4" s="8"/>
      <c r="D4" s="8"/>
      <c r="F4" s="9"/>
    </row>
    <row r="5" spans="1:6" ht="18" x14ac:dyDescent="0.4">
      <c r="A5" s="8"/>
      <c r="B5" s="8"/>
      <c r="C5" s="8"/>
      <c r="D5" s="8"/>
      <c r="F5" s="9"/>
    </row>
    <row r="6" spans="1:6" ht="20.149999999999999" customHeight="1" x14ac:dyDescent="0.35">
      <c r="A6" s="11" t="s">
        <v>0</v>
      </c>
      <c r="B6" s="8"/>
      <c r="C6" s="8"/>
      <c r="D6" s="8"/>
      <c r="E6" s="8"/>
      <c r="F6" s="8"/>
    </row>
    <row r="7" spans="1:6" ht="20.149999999999999" customHeight="1" x14ac:dyDescent="0.35">
      <c r="A7" s="11" t="s">
        <v>64</v>
      </c>
      <c r="B7" s="8"/>
      <c r="C7" s="8"/>
      <c r="D7" s="8"/>
      <c r="E7" s="8"/>
      <c r="F7" s="8"/>
    </row>
    <row r="8" spans="1:6" ht="20.149999999999999" customHeight="1" x14ac:dyDescent="0.35">
      <c r="A8" s="11" t="s">
        <v>1</v>
      </c>
      <c r="B8" s="8"/>
      <c r="C8" s="8"/>
      <c r="D8" s="8"/>
      <c r="E8" s="8"/>
      <c r="F8" s="8"/>
    </row>
    <row r="9" spans="1:6" ht="20.149999999999999" customHeight="1" x14ac:dyDescent="0.35">
      <c r="A9" s="11" t="s">
        <v>2</v>
      </c>
      <c r="B9" s="8"/>
      <c r="C9" s="8"/>
      <c r="D9" s="8"/>
      <c r="E9" s="8"/>
    </row>
    <row r="10" spans="1:6" x14ac:dyDescent="0.35">
      <c r="A10" s="8"/>
      <c r="B10" s="8"/>
      <c r="C10" s="8"/>
      <c r="D10" s="8"/>
      <c r="E10" s="8"/>
      <c r="F10" s="8"/>
    </row>
    <row r="11" spans="1:6" x14ac:dyDescent="0.35">
      <c r="A11" s="8"/>
      <c r="B11" s="8"/>
      <c r="C11" s="8"/>
      <c r="D11" s="8"/>
      <c r="E11" s="8"/>
      <c r="F11" s="8"/>
    </row>
    <row r="12" spans="1:6" ht="20" x14ac:dyDescent="0.4">
      <c r="A12" s="8"/>
      <c r="B12" s="8"/>
      <c r="C12" s="8"/>
      <c r="D12" s="8"/>
      <c r="E12" s="8"/>
      <c r="F12" s="55">
        <v>2023</v>
      </c>
    </row>
    <row r="13" spans="1:6" ht="20.149999999999999" customHeight="1" x14ac:dyDescent="0.35">
      <c r="A13" s="114" t="s">
        <v>65</v>
      </c>
      <c r="B13" s="114"/>
      <c r="C13" s="114"/>
      <c r="D13" s="114"/>
      <c r="E13" s="114"/>
      <c r="F13" s="114"/>
    </row>
    <row r="14" spans="1:6" ht="20.149999999999999" customHeight="1" x14ac:dyDescent="0.35">
      <c r="A14" s="115" t="s">
        <v>66</v>
      </c>
      <c r="B14" s="115"/>
      <c r="C14" s="115"/>
      <c r="D14" s="115"/>
      <c r="E14" s="115"/>
      <c r="F14" s="115"/>
    </row>
    <row r="15" spans="1:6" ht="20.149999999999999" customHeight="1" x14ac:dyDescent="0.35">
      <c r="A15" s="116" t="s">
        <v>125</v>
      </c>
      <c r="B15" s="116"/>
      <c r="C15" s="116"/>
      <c r="D15" s="116"/>
      <c r="E15" s="116"/>
      <c r="F15" s="116"/>
    </row>
    <row r="16" spans="1:6" ht="20.149999999999999" customHeight="1" thickBot="1" x14ac:dyDescent="0.4">
      <c r="A16" s="117" t="s">
        <v>67</v>
      </c>
      <c r="B16" s="117"/>
      <c r="C16" s="118"/>
      <c r="D16" s="118"/>
      <c r="E16" s="118"/>
      <c r="F16" s="118"/>
    </row>
    <row r="17" spans="1:6" ht="20.149999999999999" customHeight="1" thickBot="1" x14ac:dyDescent="0.4">
      <c r="A17" s="120" t="s">
        <v>68</v>
      </c>
      <c r="B17" s="120"/>
      <c r="C17" s="121"/>
      <c r="D17" s="121"/>
      <c r="E17" s="121"/>
      <c r="F17" s="121"/>
    </row>
    <row r="18" spans="1:6" ht="20.149999999999999" customHeight="1" thickBot="1" x14ac:dyDescent="0.4">
      <c r="A18" s="117" t="s">
        <v>69</v>
      </c>
      <c r="B18" s="117"/>
      <c r="C18" s="119"/>
      <c r="D18" s="119"/>
      <c r="E18" s="119"/>
      <c r="F18" s="119"/>
    </row>
    <row r="19" spans="1:6" ht="20.149999999999999" customHeight="1" thickBot="1" x14ac:dyDescent="0.4">
      <c r="A19" s="117" t="s">
        <v>70</v>
      </c>
      <c r="B19" s="117"/>
      <c r="C19" s="119"/>
      <c r="D19" s="119"/>
      <c r="E19" s="119"/>
      <c r="F19" s="119"/>
    </row>
    <row r="20" spans="1:6" ht="20.149999999999999" customHeight="1" thickBot="1" x14ac:dyDescent="0.4">
      <c r="A20" s="117" t="s">
        <v>71</v>
      </c>
      <c r="B20" s="117"/>
      <c r="C20" s="17"/>
      <c r="D20" s="119"/>
      <c r="E20" s="119"/>
      <c r="F20" s="119"/>
    </row>
    <row r="21" spans="1:6" ht="20.149999999999999" customHeight="1" thickBot="1" x14ac:dyDescent="0.4">
      <c r="A21" s="117" t="s">
        <v>74</v>
      </c>
      <c r="B21" s="117"/>
      <c r="C21" s="122"/>
      <c r="D21" s="123"/>
      <c r="E21" s="123"/>
      <c r="F21" s="16"/>
    </row>
    <row r="22" spans="1:6" ht="20.149999999999999" customHeight="1" thickTop="1" x14ac:dyDescent="0.35">
      <c r="A22" s="94" t="s">
        <v>75</v>
      </c>
      <c r="B22" s="94"/>
      <c r="C22" s="124"/>
      <c r="D22" s="125"/>
      <c r="E22" s="125"/>
      <c r="F22" s="126"/>
    </row>
    <row r="23" spans="1:6" x14ac:dyDescent="0.35">
      <c r="A23" s="12"/>
      <c r="B23" s="12"/>
      <c r="C23" s="12"/>
      <c r="D23" s="12"/>
      <c r="E23" s="12"/>
      <c r="F23" s="12"/>
    </row>
    <row r="24" spans="1:6" x14ac:dyDescent="0.35">
      <c r="A24" s="116" t="s">
        <v>72</v>
      </c>
      <c r="B24" s="116"/>
      <c r="C24" s="116"/>
      <c r="D24" s="116"/>
      <c r="E24" s="116"/>
      <c r="F24" s="116"/>
    </row>
    <row r="25" spans="1:6" ht="20.149999999999999" customHeight="1" thickBot="1" x14ac:dyDescent="0.4">
      <c r="A25" s="117" t="s">
        <v>73</v>
      </c>
      <c r="B25" s="117"/>
      <c r="C25" s="119"/>
      <c r="D25" s="119"/>
      <c r="E25" s="119"/>
      <c r="F25" s="119"/>
    </row>
    <row r="26" spans="1:6" ht="20.149999999999999" customHeight="1" thickBot="1" x14ac:dyDescent="0.4">
      <c r="A26" s="117" t="s">
        <v>70</v>
      </c>
      <c r="B26" s="117"/>
      <c r="C26" s="119"/>
      <c r="D26" s="119"/>
      <c r="E26" s="119"/>
      <c r="F26" s="119"/>
    </row>
    <row r="27" spans="1:6" ht="20.149999999999999" customHeight="1" thickBot="1" x14ac:dyDescent="0.4">
      <c r="A27" s="117" t="s">
        <v>71</v>
      </c>
      <c r="B27" s="117"/>
      <c r="C27" s="17"/>
      <c r="D27" s="119"/>
      <c r="E27" s="119"/>
      <c r="F27" s="119"/>
    </row>
    <row r="28" spans="1:6" ht="29.25" customHeight="1" thickBot="1" x14ac:dyDescent="0.4">
      <c r="A28" s="120" t="s">
        <v>179</v>
      </c>
      <c r="B28" s="120"/>
      <c r="C28" s="119"/>
      <c r="D28" s="119"/>
      <c r="E28" s="119"/>
      <c r="F28" s="119"/>
    </row>
    <row r="29" spans="1:6" ht="20.149999999999999" customHeight="1" thickBot="1" x14ac:dyDescent="0.4">
      <c r="A29" s="117" t="s">
        <v>74</v>
      </c>
      <c r="B29" s="117"/>
      <c r="C29" s="127"/>
      <c r="D29" s="128"/>
      <c r="E29" s="127"/>
      <c r="F29" s="127"/>
    </row>
    <row r="30" spans="1:6" ht="20.149999999999999" customHeight="1" thickBot="1" x14ac:dyDescent="0.4">
      <c r="A30" s="117" t="s">
        <v>75</v>
      </c>
      <c r="B30" s="117"/>
      <c r="C30" s="129"/>
      <c r="D30" s="119"/>
      <c r="E30" s="119"/>
      <c r="F30" s="119"/>
    </row>
    <row r="31" spans="1:6" x14ac:dyDescent="0.35">
      <c r="A31" s="12"/>
      <c r="B31" s="12"/>
      <c r="C31" s="12"/>
      <c r="D31" s="12"/>
      <c r="E31" s="12"/>
      <c r="F31" s="12"/>
    </row>
    <row r="32" spans="1:6" x14ac:dyDescent="0.35">
      <c r="A32" s="116" t="s">
        <v>76</v>
      </c>
      <c r="B32" s="116"/>
      <c r="C32" s="116"/>
      <c r="D32" s="116"/>
      <c r="E32" s="116"/>
      <c r="F32" s="116"/>
    </row>
    <row r="33" spans="1:6" ht="20.149999999999999" customHeight="1" thickBot="1" x14ac:dyDescent="0.4">
      <c r="A33" s="117" t="s">
        <v>77</v>
      </c>
      <c r="B33" s="117"/>
      <c r="C33" s="119"/>
      <c r="D33" s="119"/>
      <c r="E33" s="119"/>
      <c r="F33" s="119"/>
    </row>
    <row r="34" spans="1:6" ht="20.149999999999999" customHeight="1" thickBot="1" x14ac:dyDescent="0.4">
      <c r="A34" s="117" t="s">
        <v>78</v>
      </c>
      <c r="B34" s="117"/>
      <c r="C34" s="119"/>
      <c r="D34" s="119"/>
      <c r="E34" s="119"/>
      <c r="F34" s="119"/>
    </row>
    <row r="35" spans="1:6" ht="20.149999999999999" customHeight="1" thickBot="1" x14ac:dyDescent="0.4">
      <c r="A35" s="117" t="s">
        <v>79</v>
      </c>
      <c r="B35" s="117"/>
      <c r="C35" s="119"/>
      <c r="D35" s="119"/>
      <c r="E35" s="119"/>
      <c r="F35" s="119"/>
    </row>
    <row r="36" spans="1:6" x14ac:dyDescent="0.35">
      <c r="A36" s="12"/>
      <c r="B36" s="12"/>
      <c r="C36" s="12"/>
      <c r="D36" s="12"/>
      <c r="E36" s="12"/>
      <c r="F36" s="12"/>
    </row>
    <row r="37" spans="1:6" ht="26.25" customHeight="1" x14ac:dyDescent="0.35">
      <c r="A37" s="131" t="s">
        <v>187</v>
      </c>
      <c r="B37" s="131"/>
      <c r="C37" s="131"/>
      <c r="D37" s="131"/>
      <c r="E37" s="131"/>
      <c r="F37" s="131"/>
    </row>
    <row r="38" spans="1:6" ht="26.25" customHeight="1" x14ac:dyDescent="0.35">
      <c r="A38" s="13" t="s">
        <v>80</v>
      </c>
      <c r="B38" s="14"/>
      <c r="C38" s="14"/>
      <c r="D38" s="14"/>
      <c r="E38" s="14"/>
      <c r="F38" s="14"/>
    </row>
    <row r="39" spans="1:6" ht="69" customHeight="1" thickBot="1" x14ac:dyDescent="0.4">
      <c r="A39" s="120" t="s">
        <v>102</v>
      </c>
      <c r="B39" s="120"/>
      <c r="C39" s="120"/>
      <c r="D39" s="120"/>
      <c r="E39" s="130"/>
      <c r="F39" s="130"/>
    </row>
    <row r="40" spans="1:6" ht="37.5" customHeight="1" x14ac:dyDescent="0.35">
      <c r="A40" s="134" t="s">
        <v>126</v>
      </c>
      <c r="B40" s="134"/>
      <c r="C40" s="134"/>
      <c r="D40" s="134"/>
      <c r="E40" s="134"/>
      <c r="F40" s="134"/>
    </row>
    <row r="41" spans="1:6" ht="20.149999999999999" customHeight="1" thickBot="1" x14ac:dyDescent="0.4">
      <c r="A41" s="138"/>
      <c r="B41" s="138"/>
      <c r="C41" s="138"/>
      <c r="D41" s="138"/>
      <c r="E41" s="138"/>
      <c r="F41" s="138"/>
    </row>
    <row r="42" spans="1:6" ht="20.149999999999999" customHeight="1" thickBot="1" x14ac:dyDescent="0.4">
      <c r="A42" s="120" t="s">
        <v>200</v>
      </c>
      <c r="B42" s="120"/>
      <c r="C42" s="120"/>
      <c r="D42" s="120"/>
      <c r="E42" s="135"/>
      <c r="F42" s="135"/>
    </row>
    <row r="43" spans="1:6" ht="15" thickBot="1" x14ac:dyDescent="0.4">
      <c r="A43" s="120" t="s">
        <v>201</v>
      </c>
      <c r="B43" s="120"/>
      <c r="C43" s="120"/>
      <c r="D43" s="120"/>
      <c r="E43" s="136"/>
      <c r="F43" s="136"/>
    </row>
    <row r="44" spans="1:6" ht="20.149999999999999" customHeight="1" thickBot="1" x14ac:dyDescent="0.4">
      <c r="A44" s="120" t="s">
        <v>202</v>
      </c>
      <c r="B44" s="120"/>
      <c r="C44" s="120"/>
      <c r="D44" s="120"/>
      <c r="E44" s="137"/>
      <c r="F44" s="137"/>
    </row>
    <row r="45" spans="1:6" ht="20.149999999999999" customHeight="1" x14ac:dyDescent="0.35">
      <c r="A45" s="138"/>
      <c r="B45" s="138"/>
      <c r="C45" s="138"/>
      <c r="D45" s="138"/>
      <c r="E45" s="138"/>
      <c r="F45" s="138"/>
    </row>
    <row r="46" spans="1:6" x14ac:dyDescent="0.35">
      <c r="A46" s="132" t="s">
        <v>203</v>
      </c>
      <c r="B46" s="132"/>
      <c r="C46" s="132"/>
      <c r="D46" s="132"/>
      <c r="E46" s="132"/>
      <c r="F46" s="132"/>
    </row>
    <row r="47" spans="1:6" x14ac:dyDescent="0.35">
      <c r="A47" s="133" t="s">
        <v>81</v>
      </c>
      <c r="B47" s="133"/>
      <c r="C47" s="133"/>
      <c r="D47" s="133"/>
      <c r="E47" s="133"/>
      <c r="F47" s="133"/>
    </row>
  </sheetData>
  <sheetProtection algorithmName="SHA-512" hashValue="oKGwwQBgiIm8a3u1Mk7a5vzYp+4+QFXc5Srz3LCfLGwVMAYMqq0CKG3i3UNacwVfkC1+8dRLLQWYaz7W1POe+g==" saltValue="WGRgIAfFqs0vPIxRU2IkxA==" spinCount="100000" sheet="1" objects="1" scenarios="1"/>
  <protectedRanges>
    <protectedRange sqref="E29 C33:C35 C16:C22 C25:C30" name="Ausfüllbereich"/>
  </protectedRanges>
  <mergeCells count="51">
    <mergeCell ref="A46:F46"/>
    <mergeCell ref="A47:F47"/>
    <mergeCell ref="A40:F40"/>
    <mergeCell ref="A42:D42"/>
    <mergeCell ref="E42:F42"/>
    <mergeCell ref="A43:D43"/>
    <mergeCell ref="E43:F43"/>
    <mergeCell ref="A44:D44"/>
    <mergeCell ref="E44:F44"/>
    <mergeCell ref="A41:F41"/>
    <mergeCell ref="A45:F45"/>
    <mergeCell ref="A34:B34"/>
    <mergeCell ref="C34:F34"/>
    <mergeCell ref="A35:B35"/>
    <mergeCell ref="C35:F35"/>
    <mergeCell ref="A39:D39"/>
    <mergeCell ref="E39:F39"/>
    <mergeCell ref="A37:F37"/>
    <mergeCell ref="A33:B33"/>
    <mergeCell ref="C33:F33"/>
    <mergeCell ref="A28:B28"/>
    <mergeCell ref="C28:F28"/>
    <mergeCell ref="A29:B29"/>
    <mergeCell ref="C29:D29"/>
    <mergeCell ref="E29:F29"/>
    <mergeCell ref="A30:B30"/>
    <mergeCell ref="C30:F30"/>
    <mergeCell ref="A32:F32"/>
    <mergeCell ref="A27:B27"/>
    <mergeCell ref="D27:F27"/>
    <mergeCell ref="A20:B20"/>
    <mergeCell ref="D20:F20"/>
    <mergeCell ref="A24:F24"/>
    <mergeCell ref="A25:B25"/>
    <mergeCell ref="C25:F25"/>
    <mergeCell ref="A26:B26"/>
    <mergeCell ref="C26:F26"/>
    <mergeCell ref="A21:B21"/>
    <mergeCell ref="C21:E21"/>
    <mergeCell ref="C22:F22"/>
    <mergeCell ref="A18:B18"/>
    <mergeCell ref="C18:F18"/>
    <mergeCell ref="A19:B19"/>
    <mergeCell ref="C19:F19"/>
    <mergeCell ref="A17:B17"/>
    <mergeCell ref="C17:F17"/>
    <mergeCell ref="A13:F13"/>
    <mergeCell ref="A14:F14"/>
    <mergeCell ref="A15:F15"/>
    <mergeCell ref="A16:B16"/>
    <mergeCell ref="C16:F16"/>
  </mergeCells>
  <pageMargins left="0.70866141732283472" right="0.70866141732283472" top="0.78740157480314965" bottom="0.78740157480314965"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C3C92-DE5F-4A13-B61B-DAB9A0941FCE}">
  <sheetPr>
    <tabColor theme="6" tint="0.59999389629810485"/>
    <pageSetUpPr fitToPage="1"/>
  </sheetPr>
  <dimension ref="A1:AA47"/>
  <sheetViews>
    <sheetView zoomScaleNormal="100" workbookViewId="0">
      <selection activeCell="A8" sqref="A8"/>
    </sheetView>
  </sheetViews>
  <sheetFormatPr baseColWidth="10" defaultColWidth="11.453125" defaultRowHeight="14.5" x14ac:dyDescent="0.35"/>
  <cols>
    <col min="1" max="12" width="19.1796875" style="10" customWidth="1"/>
    <col min="13" max="13" width="17.81640625" style="10" customWidth="1"/>
    <col min="14" max="14" width="9.90625" style="10" hidden="1" customWidth="1"/>
    <col min="15" max="15" width="2.81640625" style="10" hidden="1" customWidth="1"/>
    <col min="16" max="16" width="9.90625" style="10" hidden="1" customWidth="1"/>
    <col min="17" max="17" width="7.7265625" style="10" hidden="1" customWidth="1"/>
    <col min="18" max="18" width="9.90625" style="10" hidden="1" customWidth="1"/>
    <col min="19" max="19" width="1.90625" style="10" hidden="1" customWidth="1"/>
    <col min="20" max="21" width="9.90625" style="10" hidden="1" customWidth="1"/>
    <col min="22" max="22" width="1.90625" style="10" hidden="1" customWidth="1"/>
    <col min="23" max="23" width="9.90625" style="10" hidden="1" customWidth="1"/>
    <col min="24" max="24" width="1.90625" style="10" hidden="1" customWidth="1"/>
    <col min="25" max="25" width="9.90625" style="10" hidden="1" customWidth="1"/>
    <col min="26" max="26" width="2.81640625" style="10" hidden="1" customWidth="1"/>
    <col min="27" max="16384" width="11.453125" style="10"/>
  </cols>
  <sheetData>
    <row r="1" spans="1:23" ht="19" customHeight="1" thickTop="1" thickBot="1" x14ac:dyDescent="0.4">
      <c r="A1" s="150" t="s">
        <v>3</v>
      </c>
      <c r="B1" s="151"/>
      <c r="C1" s="152" t="str">
        <f>IF('(1) Stammdaten'!C16&lt;&gt;"",'(1) Stammdaten'!C16,"")</f>
        <v/>
      </c>
      <c r="D1" s="153"/>
      <c r="E1" s="154"/>
      <c r="O1" s="70"/>
      <c r="P1" s="70"/>
      <c r="Q1" s="70"/>
    </row>
    <row r="2" spans="1:23" ht="19" customHeight="1" thickTop="1" thickBot="1" x14ac:dyDescent="0.4">
      <c r="A2" s="150" t="s">
        <v>47</v>
      </c>
      <c r="B2" s="151"/>
      <c r="C2" s="157" t="str">
        <f>IF('(1) Stammdaten'!C18&lt;&gt;"",'(1) Stammdaten'!C18,"")</f>
        <v/>
      </c>
      <c r="D2" s="158"/>
      <c r="E2" s="158"/>
      <c r="F2" s="158"/>
      <c r="G2" s="158"/>
      <c r="H2" s="159"/>
      <c r="I2" s="71"/>
      <c r="J2" s="71"/>
      <c r="K2" s="71"/>
      <c r="O2" s="72"/>
    </row>
    <row r="3" spans="1:23" ht="19" customHeight="1" thickTop="1" thickBot="1" x14ac:dyDescent="0.4">
      <c r="A3" s="150" t="s">
        <v>141</v>
      </c>
      <c r="B3" s="151"/>
      <c r="C3" s="157" t="str">
        <f>IF('(1) Stammdaten'!C25&lt;&gt;"",'(1) Stammdaten'!C25,"")</f>
        <v/>
      </c>
      <c r="D3" s="158"/>
      <c r="E3" s="158"/>
      <c r="F3" s="158"/>
      <c r="G3" s="158"/>
      <c r="H3" s="159"/>
    </row>
    <row r="4" spans="1:23" ht="15" thickTop="1" x14ac:dyDescent="0.35">
      <c r="N4" s="160" t="s">
        <v>229</v>
      </c>
      <c r="O4" s="160"/>
      <c r="P4" s="160"/>
      <c r="Q4" s="97">
        <v>713.61</v>
      </c>
    </row>
    <row r="5" spans="1:23" ht="15" thickBot="1" x14ac:dyDescent="0.4"/>
    <row r="6" spans="1:23" ht="57.5" customHeight="1" thickTop="1" thickBot="1" x14ac:dyDescent="0.4">
      <c r="A6" s="73" t="s">
        <v>176</v>
      </c>
      <c r="B6" s="145" t="s">
        <v>226</v>
      </c>
      <c r="C6" s="146"/>
      <c r="D6" s="146"/>
      <c r="E6" s="146"/>
      <c r="F6" s="146"/>
      <c r="G6" s="147"/>
      <c r="H6" s="74"/>
      <c r="I6" s="75"/>
      <c r="J6" s="75"/>
      <c r="K6" s="75"/>
    </row>
    <row r="7" spans="1:23" ht="44.5" thickTop="1" thickBot="1" x14ac:dyDescent="0.4">
      <c r="A7" s="76" t="s">
        <v>146</v>
      </c>
      <c r="B7" s="77" t="s">
        <v>182</v>
      </c>
      <c r="C7" s="76" t="s">
        <v>142</v>
      </c>
      <c r="D7" s="76" t="s">
        <v>167</v>
      </c>
      <c r="E7" s="76" t="s">
        <v>168</v>
      </c>
      <c r="F7" s="76" t="s">
        <v>204</v>
      </c>
      <c r="G7" s="76" t="s">
        <v>228</v>
      </c>
    </row>
    <row r="8" spans="1:23" ht="19" customHeight="1" thickTop="1" thickBot="1" x14ac:dyDescent="0.4">
      <c r="A8" s="65"/>
      <c r="B8" s="78" t="str">
        <f t="shared" ref="B8:B13" si="0">IF(A8=$N$9,$O$9,IF(A8=$N$10,$O$10,IF(A8=$N$11,$O$11,IF(A8=$N$12,$O$12,IF(A8=$N$13,$O$13,IF(A8=$P$9,$Q$9,IF(A8=$P$10,$Q$10,IF(A8=$P$11,$Q$11,IF(A8=$P$12,$Q$12,IF(A8=$P$13,$Q$13,IF(A8=$R$9,$S$9,IF(A8=$R$10,$S$10," "))))))))))))</f>
        <v xml:space="preserve"> </v>
      </c>
      <c r="C8" s="66"/>
      <c r="D8" s="67"/>
      <c r="E8" s="67"/>
      <c r="F8" s="79" t="str">
        <f t="shared" ref="F8:F10" si="1">IFERROR(($B8*$C8*$E8)," ")</f>
        <v xml:space="preserve"> </v>
      </c>
      <c r="G8" s="79" t="str">
        <f>IFERROR(($Q$4*$B8*$C8+$F8)," ")</f>
        <v xml:space="preserve"> </v>
      </c>
      <c r="I8" s="80"/>
      <c r="J8" s="155" t="s">
        <v>173</v>
      </c>
      <c r="K8" s="155"/>
      <c r="N8" s="144" t="s">
        <v>207</v>
      </c>
      <c r="O8" s="144"/>
      <c r="P8" s="144"/>
      <c r="Q8" s="144"/>
      <c r="R8" s="144"/>
      <c r="S8" s="144"/>
      <c r="T8" s="81"/>
      <c r="U8" s="81"/>
      <c r="V8" s="81"/>
      <c r="W8" s="81"/>
    </row>
    <row r="9" spans="1:23" ht="19" customHeight="1" thickTop="1" thickBot="1" x14ac:dyDescent="0.4">
      <c r="A9" s="65"/>
      <c r="B9" s="78" t="str">
        <f t="shared" si="0"/>
        <v xml:space="preserve"> </v>
      </c>
      <c r="C9" s="66"/>
      <c r="D9" s="67"/>
      <c r="E9" s="67"/>
      <c r="F9" s="79" t="str">
        <f t="shared" si="1"/>
        <v xml:space="preserve"> </v>
      </c>
      <c r="G9" s="79" t="str">
        <f t="shared" ref="G9:G13" si="2">IFERROR(($Q$4*$B9*$C9+$F9),"")</f>
        <v/>
      </c>
      <c r="I9" s="82"/>
      <c r="J9" s="156" t="s">
        <v>174</v>
      </c>
      <c r="K9" s="156"/>
      <c r="N9" s="83">
        <v>44927</v>
      </c>
      <c r="O9" s="84">
        <v>12</v>
      </c>
      <c r="P9" s="83">
        <v>45078</v>
      </c>
      <c r="Q9" s="84">
        <v>7</v>
      </c>
      <c r="R9" s="83">
        <v>45231</v>
      </c>
      <c r="S9" s="84">
        <v>2</v>
      </c>
    </row>
    <row r="10" spans="1:23" ht="19" customHeight="1" thickTop="1" thickBot="1" x14ac:dyDescent="0.4">
      <c r="A10" s="65"/>
      <c r="B10" s="78" t="str">
        <f t="shared" si="0"/>
        <v xml:space="preserve"> </v>
      </c>
      <c r="C10" s="66"/>
      <c r="D10" s="67"/>
      <c r="E10" s="67"/>
      <c r="F10" s="79" t="str">
        <f t="shared" si="1"/>
        <v xml:space="preserve"> </v>
      </c>
      <c r="G10" s="79" t="str">
        <f t="shared" si="2"/>
        <v/>
      </c>
      <c r="N10" s="83">
        <v>44958</v>
      </c>
      <c r="O10" s="84">
        <v>11</v>
      </c>
      <c r="P10" s="83">
        <v>45108</v>
      </c>
      <c r="Q10" s="84">
        <v>6</v>
      </c>
      <c r="R10" s="83">
        <v>45261</v>
      </c>
      <c r="S10" s="84">
        <v>1</v>
      </c>
    </row>
    <row r="11" spans="1:23" ht="19" customHeight="1" thickTop="1" thickBot="1" x14ac:dyDescent="0.4">
      <c r="A11" s="65"/>
      <c r="B11" s="78" t="str">
        <f t="shared" si="0"/>
        <v xml:space="preserve"> </v>
      </c>
      <c r="C11" s="66"/>
      <c r="D11" s="67"/>
      <c r="E11" s="67"/>
      <c r="F11" s="79" t="str">
        <f>IFERROR(($B11*$C11*$E11)," ")</f>
        <v xml:space="preserve"> </v>
      </c>
      <c r="G11" s="79" t="str">
        <f t="shared" si="2"/>
        <v/>
      </c>
      <c r="N11" s="83">
        <v>44986</v>
      </c>
      <c r="O11" s="84">
        <v>10</v>
      </c>
      <c r="P11" s="83">
        <v>45139</v>
      </c>
      <c r="Q11" s="84">
        <v>5</v>
      </c>
      <c r="R11" s="84"/>
      <c r="S11" s="84"/>
    </row>
    <row r="12" spans="1:23" ht="19" customHeight="1" thickTop="1" thickBot="1" x14ac:dyDescent="0.4">
      <c r="A12" s="65"/>
      <c r="B12" s="78" t="str">
        <f t="shared" si="0"/>
        <v xml:space="preserve"> </v>
      </c>
      <c r="C12" s="66"/>
      <c r="D12" s="67"/>
      <c r="E12" s="67"/>
      <c r="F12" s="79" t="str">
        <f>IFERROR(($B12*$C12*$E12)," ")</f>
        <v xml:space="preserve"> </v>
      </c>
      <c r="G12" s="79" t="str">
        <f t="shared" si="2"/>
        <v/>
      </c>
      <c r="N12" s="83">
        <v>45017</v>
      </c>
      <c r="O12" s="84">
        <v>9</v>
      </c>
      <c r="P12" s="83">
        <v>45170</v>
      </c>
      <c r="Q12" s="84">
        <v>4</v>
      </c>
      <c r="R12" s="84"/>
      <c r="S12" s="84"/>
    </row>
    <row r="13" spans="1:23" ht="19" customHeight="1" thickTop="1" thickBot="1" x14ac:dyDescent="0.4">
      <c r="A13" s="65"/>
      <c r="B13" s="78" t="str">
        <f t="shared" si="0"/>
        <v xml:space="preserve"> </v>
      </c>
      <c r="C13" s="66"/>
      <c r="D13" s="67"/>
      <c r="E13" s="67"/>
      <c r="F13" s="79" t="str">
        <f>IFERROR(($B13*$C13*$E13)," ")</f>
        <v xml:space="preserve"> </v>
      </c>
      <c r="G13" s="79" t="str">
        <f t="shared" si="2"/>
        <v/>
      </c>
      <c r="N13" s="83">
        <v>45047</v>
      </c>
      <c r="O13" s="84">
        <v>8</v>
      </c>
      <c r="P13" s="83">
        <v>45200</v>
      </c>
      <c r="Q13" s="84">
        <v>3</v>
      </c>
      <c r="R13" s="84"/>
      <c r="S13" s="84"/>
    </row>
    <row r="14" spans="1:23" ht="15" thickTop="1" x14ac:dyDescent="0.35"/>
    <row r="15" spans="1:23" ht="15" thickBot="1" x14ac:dyDescent="0.4"/>
    <row r="16" spans="1:23" ht="69.75" customHeight="1" thickTop="1" thickBot="1" x14ac:dyDescent="0.4">
      <c r="A16" s="73" t="s">
        <v>177</v>
      </c>
      <c r="B16" s="145" t="s">
        <v>205</v>
      </c>
      <c r="C16" s="146"/>
      <c r="D16" s="146"/>
      <c r="E16" s="146"/>
      <c r="F16" s="146"/>
      <c r="G16" s="146"/>
      <c r="H16" s="146"/>
      <c r="I16" s="146"/>
      <c r="J16" s="146"/>
      <c r="K16" s="146"/>
      <c r="L16" s="147"/>
      <c r="M16" s="74"/>
    </row>
    <row r="17" spans="1:27" ht="59" thickTop="1" thickBot="1" x14ac:dyDescent="0.4">
      <c r="A17" s="76" t="s">
        <v>150</v>
      </c>
      <c r="B17" s="76" t="s">
        <v>183</v>
      </c>
      <c r="C17" s="76" t="s">
        <v>184</v>
      </c>
      <c r="D17" s="76" t="s">
        <v>142</v>
      </c>
      <c r="E17" s="76" t="s">
        <v>167</v>
      </c>
      <c r="F17" s="85" t="s">
        <v>168</v>
      </c>
      <c r="G17" s="77" t="s">
        <v>169</v>
      </c>
      <c r="H17" s="76" t="s">
        <v>170</v>
      </c>
      <c r="I17" s="76" t="s">
        <v>148</v>
      </c>
      <c r="J17" s="76" t="s">
        <v>147</v>
      </c>
      <c r="K17" s="76" t="s">
        <v>204</v>
      </c>
      <c r="L17" s="98" t="s">
        <v>228</v>
      </c>
    </row>
    <row r="18" spans="1:27" ht="19" customHeight="1" thickTop="1" thickBot="1" x14ac:dyDescent="0.4">
      <c r="A18" s="65"/>
      <c r="B18" s="78" t="str">
        <f t="shared" ref="B18:B23" si="3">IF(A18=$U$19,$V$19,IF(A18=$U$20,$V$20,IF(A18=$U$21,$V$21,IF(A18=$U$22,$V$22,IF(A18=$U$23,$V$23,IF(A18=$W$19,$X$19,IF(A18=$W$20,$X$20,IF(A18=$W$21,$X$21,IF(A18=$W$22,$X$22,IF(A18=$W$23,$X$23,IF(A18=$Y$19,$Z$19,IF(A18=$Y$20,$Z$20," "))))))))))))</f>
        <v xml:space="preserve"> </v>
      </c>
      <c r="C18" s="78" t="str">
        <f t="shared" ref="C18:C23" si="4">IF(A18=$N$19,$O$19,IF(A18=$N$20,$O$20,IF(A18=$N$21,$O$21,IF(A18=$N$22,$O$22,IF(A18=$N$23,$O$23,IF(A18=$P$19,$Q$19,IF(A18=$P$20,$Q$20,IF(A18=$P$21,$Q$21,IF(A18=$P$22,$Q$22,IF(A18=$P$23,$Q$23,IF(A18=$R$19,$S$19,IF(A18=$R$20,$S$20," "))))))))))))</f>
        <v xml:space="preserve"> </v>
      </c>
      <c r="D18" s="66"/>
      <c r="E18" s="67"/>
      <c r="F18" s="67"/>
      <c r="G18" s="69"/>
      <c r="H18" s="67"/>
      <c r="I18" s="67"/>
      <c r="J18" s="79">
        <f>IFERROR(($H18-$I18/14)," ")</f>
        <v>0</v>
      </c>
      <c r="K18" s="79" t="str">
        <f t="shared" ref="K18:K23" si="5">IFERROR(($F18*$B18*$D18+ROUND($J18,2)*$C18*$D18)," ")</f>
        <v xml:space="preserve"> </v>
      </c>
      <c r="L18" s="79" t="str">
        <f>IFERROR(((($B18+$C18)*$D18*$Q$4+$K18))," ")</f>
        <v xml:space="preserve"> </v>
      </c>
      <c r="N18" s="149" t="s">
        <v>208</v>
      </c>
      <c r="O18" s="149"/>
      <c r="P18" s="149"/>
      <c r="Q18" s="149"/>
      <c r="R18" s="149"/>
      <c r="S18" s="149"/>
      <c r="T18" s="70"/>
      <c r="U18" s="141" t="s">
        <v>209</v>
      </c>
      <c r="V18" s="141"/>
      <c r="W18" s="141"/>
      <c r="X18" s="141"/>
      <c r="Y18" s="141"/>
      <c r="Z18" s="141"/>
    </row>
    <row r="19" spans="1:27" ht="19" customHeight="1" thickTop="1" thickBot="1" x14ac:dyDescent="0.4">
      <c r="A19" s="65"/>
      <c r="B19" s="78" t="str">
        <f t="shared" si="3"/>
        <v xml:space="preserve"> </v>
      </c>
      <c r="C19" s="78" t="str">
        <f t="shared" si="4"/>
        <v xml:space="preserve"> </v>
      </c>
      <c r="D19" s="66"/>
      <c r="E19" s="67"/>
      <c r="F19" s="67"/>
      <c r="G19" s="69"/>
      <c r="H19" s="67"/>
      <c r="I19" s="67"/>
      <c r="J19" s="79">
        <f t="shared" ref="J19:J23" si="6">IFERROR(($H19-$I19/14)," ")</f>
        <v>0</v>
      </c>
      <c r="K19" s="79" t="str">
        <f t="shared" si="5"/>
        <v xml:space="preserve"> </v>
      </c>
      <c r="L19" s="79" t="str">
        <f t="shared" ref="L19:L22" si="7">IFERROR(((($B19+$C19)*$D19*$Q$4+$K19))," ")</f>
        <v xml:space="preserve"> </v>
      </c>
      <c r="N19" s="83">
        <v>44562</v>
      </c>
      <c r="O19" s="84">
        <v>12</v>
      </c>
      <c r="P19" s="83">
        <v>44713</v>
      </c>
      <c r="Q19" s="84">
        <v>7</v>
      </c>
      <c r="R19" s="83">
        <v>44866</v>
      </c>
      <c r="S19" s="84">
        <v>2</v>
      </c>
      <c r="U19" s="83">
        <v>44562</v>
      </c>
      <c r="V19" s="84">
        <v>0</v>
      </c>
      <c r="W19" s="83">
        <v>44713</v>
      </c>
      <c r="X19" s="84">
        <v>5</v>
      </c>
      <c r="Y19" s="83">
        <v>44866</v>
      </c>
      <c r="Z19" s="84">
        <v>10</v>
      </c>
    </row>
    <row r="20" spans="1:27" ht="19" customHeight="1" thickTop="1" thickBot="1" x14ac:dyDescent="0.4">
      <c r="A20" s="65"/>
      <c r="B20" s="78" t="str">
        <f t="shared" si="3"/>
        <v xml:space="preserve"> </v>
      </c>
      <c r="C20" s="78" t="str">
        <f t="shared" si="4"/>
        <v xml:space="preserve"> </v>
      </c>
      <c r="D20" s="66"/>
      <c r="E20" s="67"/>
      <c r="F20" s="67"/>
      <c r="G20" s="69"/>
      <c r="H20" s="67"/>
      <c r="I20" s="67"/>
      <c r="J20" s="79">
        <f t="shared" si="6"/>
        <v>0</v>
      </c>
      <c r="K20" s="79" t="str">
        <f t="shared" si="5"/>
        <v xml:space="preserve"> </v>
      </c>
      <c r="L20" s="79" t="str">
        <f t="shared" si="7"/>
        <v xml:space="preserve"> </v>
      </c>
      <c r="N20" s="83">
        <v>44593</v>
      </c>
      <c r="O20" s="84">
        <v>11</v>
      </c>
      <c r="P20" s="83">
        <v>44743</v>
      </c>
      <c r="Q20" s="84">
        <v>6</v>
      </c>
      <c r="R20" s="83">
        <v>44896</v>
      </c>
      <c r="S20" s="84">
        <v>1</v>
      </c>
      <c r="U20" s="83">
        <v>44593</v>
      </c>
      <c r="V20" s="84">
        <v>1</v>
      </c>
      <c r="W20" s="83">
        <v>44743</v>
      </c>
      <c r="X20" s="84">
        <v>6</v>
      </c>
      <c r="Y20" s="83">
        <v>44896</v>
      </c>
      <c r="Z20" s="84">
        <v>11</v>
      </c>
    </row>
    <row r="21" spans="1:27" ht="19" customHeight="1" thickTop="1" thickBot="1" x14ac:dyDescent="0.4">
      <c r="A21" s="65"/>
      <c r="B21" s="78" t="str">
        <f t="shared" si="3"/>
        <v xml:space="preserve"> </v>
      </c>
      <c r="C21" s="78" t="str">
        <f t="shared" si="4"/>
        <v xml:space="preserve"> </v>
      </c>
      <c r="D21" s="66"/>
      <c r="E21" s="67"/>
      <c r="F21" s="67"/>
      <c r="G21" s="69"/>
      <c r="H21" s="67"/>
      <c r="I21" s="67"/>
      <c r="J21" s="79">
        <f t="shared" si="6"/>
        <v>0</v>
      </c>
      <c r="K21" s="79" t="str">
        <f t="shared" si="5"/>
        <v xml:space="preserve"> </v>
      </c>
      <c r="L21" s="79" t="str">
        <f t="shared" si="7"/>
        <v xml:space="preserve"> </v>
      </c>
      <c r="N21" s="83">
        <v>44621</v>
      </c>
      <c r="O21" s="84">
        <v>10</v>
      </c>
      <c r="P21" s="83">
        <v>44774</v>
      </c>
      <c r="Q21" s="84">
        <v>5</v>
      </c>
      <c r="R21" s="84"/>
      <c r="S21" s="84"/>
      <c r="U21" s="83">
        <v>44621</v>
      </c>
      <c r="V21" s="84">
        <v>2</v>
      </c>
      <c r="W21" s="83">
        <v>44774</v>
      </c>
      <c r="X21" s="84">
        <v>7</v>
      </c>
      <c r="Y21" s="84"/>
      <c r="Z21" s="84"/>
    </row>
    <row r="22" spans="1:27" ht="19" customHeight="1" thickTop="1" thickBot="1" x14ac:dyDescent="0.4">
      <c r="A22" s="65"/>
      <c r="B22" s="78" t="str">
        <f t="shared" si="3"/>
        <v xml:space="preserve"> </v>
      </c>
      <c r="C22" s="78" t="str">
        <f t="shared" si="4"/>
        <v xml:space="preserve"> </v>
      </c>
      <c r="D22" s="66"/>
      <c r="E22" s="67"/>
      <c r="F22" s="67"/>
      <c r="G22" s="69"/>
      <c r="H22" s="67"/>
      <c r="I22" s="67"/>
      <c r="J22" s="79">
        <f t="shared" si="6"/>
        <v>0</v>
      </c>
      <c r="K22" s="79" t="str">
        <f t="shared" si="5"/>
        <v xml:space="preserve"> </v>
      </c>
      <c r="L22" s="79" t="str">
        <f t="shared" si="7"/>
        <v xml:space="preserve"> </v>
      </c>
      <c r="N22" s="83">
        <v>44652</v>
      </c>
      <c r="O22" s="84">
        <v>9</v>
      </c>
      <c r="P22" s="83">
        <v>44805</v>
      </c>
      <c r="Q22" s="84">
        <v>4</v>
      </c>
      <c r="R22" s="84"/>
      <c r="S22" s="84"/>
      <c r="U22" s="83">
        <v>44652</v>
      </c>
      <c r="V22" s="84">
        <v>3</v>
      </c>
      <c r="W22" s="83">
        <v>44805</v>
      </c>
      <c r="X22" s="84">
        <v>8</v>
      </c>
      <c r="Y22" s="84"/>
      <c r="Z22" s="84"/>
    </row>
    <row r="23" spans="1:27" ht="19" customHeight="1" thickTop="1" thickBot="1" x14ac:dyDescent="0.4">
      <c r="A23" s="65"/>
      <c r="B23" s="78" t="str">
        <f t="shared" si="3"/>
        <v xml:space="preserve"> </v>
      </c>
      <c r="C23" s="78" t="str">
        <f t="shared" si="4"/>
        <v xml:space="preserve"> </v>
      </c>
      <c r="D23" s="66"/>
      <c r="E23" s="67"/>
      <c r="F23" s="67"/>
      <c r="G23" s="69"/>
      <c r="H23" s="67"/>
      <c r="I23" s="67"/>
      <c r="J23" s="79">
        <f t="shared" si="6"/>
        <v>0</v>
      </c>
      <c r="K23" s="79" t="str">
        <f t="shared" si="5"/>
        <v xml:space="preserve"> </v>
      </c>
      <c r="L23" s="79" t="str">
        <f>IFERROR(((($B23+$C23)*$D23*$Q$4+$K23))," ")</f>
        <v xml:space="preserve"> </v>
      </c>
      <c r="N23" s="83">
        <v>44682</v>
      </c>
      <c r="O23" s="84">
        <v>8</v>
      </c>
      <c r="P23" s="83">
        <v>44835</v>
      </c>
      <c r="Q23" s="84">
        <v>3</v>
      </c>
      <c r="R23" s="84"/>
      <c r="S23" s="84"/>
      <c r="U23" s="83">
        <v>44682</v>
      </c>
      <c r="V23" s="84">
        <v>4</v>
      </c>
      <c r="W23" s="83">
        <v>44835</v>
      </c>
      <c r="X23" s="84">
        <v>9</v>
      </c>
      <c r="Y23" s="84"/>
      <c r="Z23" s="84"/>
    </row>
    <row r="24" spans="1:27" s="87" customFormat="1" ht="15" thickTop="1" x14ac:dyDescent="0.35">
      <c r="A24" s="86"/>
      <c r="B24" s="86"/>
      <c r="C24" s="86"/>
      <c r="D24" s="86"/>
      <c r="E24" s="86"/>
      <c r="F24" s="86"/>
      <c r="G24" s="86"/>
      <c r="H24" s="86"/>
    </row>
    <row r="25" spans="1:27" s="87" customFormat="1" ht="15" thickBot="1" x14ac:dyDescent="0.4">
      <c r="A25" s="86"/>
      <c r="B25" s="86"/>
      <c r="C25" s="86"/>
      <c r="D25" s="86"/>
      <c r="E25" s="86"/>
      <c r="F25" s="86"/>
      <c r="G25" s="86"/>
      <c r="H25" s="86"/>
    </row>
    <row r="26" spans="1:27" ht="57.75" customHeight="1" thickTop="1" thickBot="1" x14ac:dyDescent="0.4">
      <c r="A26" s="73" t="s">
        <v>178</v>
      </c>
      <c r="B26" s="145" t="s">
        <v>206</v>
      </c>
      <c r="C26" s="146"/>
      <c r="D26" s="146"/>
      <c r="E26" s="146"/>
      <c r="F26" s="146"/>
      <c r="G26" s="146"/>
      <c r="H26" s="146"/>
      <c r="I26" s="146"/>
      <c r="J26" s="146"/>
      <c r="K26" s="146"/>
      <c r="L26" s="146"/>
      <c r="M26" s="147"/>
    </row>
    <row r="27" spans="1:27" ht="59" thickTop="1" thickBot="1" x14ac:dyDescent="0.4">
      <c r="A27" s="76" t="s">
        <v>149</v>
      </c>
      <c r="B27" s="76" t="s">
        <v>184</v>
      </c>
      <c r="C27" s="76" t="s">
        <v>185</v>
      </c>
      <c r="D27" s="76" t="s">
        <v>142</v>
      </c>
      <c r="E27" s="76" t="s">
        <v>169</v>
      </c>
      <c r="F27" s="85" t="s">
        <v>170</v>
      </c>
      <c r="G27" s="77" t="s">
        <v>171</v>
      </c>
      <c r="H27" s="76" t="s">
        <v>172</v>
      </c>
      <c r="I27" s="76" t="s">
        <v>148</v>
      </c>
      <c r="J27" s="76" t="s">
        <v>147</v>
      </c>
      <c r="K27" s="76" t="s">
        <v>161</v>
      </c>
      <c r="L27" s="76" t="s">
        <v>204</v>
      </c>
      <c r="M27" s="96" t="s">
        <v>228</v>
      </c>
    </row>
    <row r="28" spans="1:27" ht="19" customHeight="1" thickTop="1" thickBot="1" x14ac:dyDescent="0.4">
      <c r="A28" s="65"/>
      <c r="B28" s="78" t="str">
        <f t="shared" ref="B28:B33" si="8">IF(A28=$U$29,$V$29,IF(A28=$U$30,$V$30,IF(A28=$U$31,$V$31,IF(A28=$U$32,$V$32,IF(A28=$U$33,$V$33,IF(A28=$W$29,$X$29,IF(A28=$W$30,$X$30,IF(A28=$W$31,$X$31,IF(A28=$W$32,$X$32,IF(A28=$W$33,$X$33,IF(A28=$Y$29,$Z$29,IF(A28=$Y$30,$Z$30," "))))))))))))</f>
        <v xml:space="preserve"> </v>
      </c>
      <c r="C28" s="78" t="str">
        <f t="shared" ref="C28:C33" si="9">IF(A28=$N$29,$O$29,IF(A28=$N$30,$O$30,IF(A28=$N$31,$O$31,IF(A28=$N$32,$O$32,IF(A28=$N$33,$O$33,IF(A28=$P$29,$Q$29,IF(A28=$P$30,$Q$30,IF(A28=$P$31,$Q$31,IF(A28=$P$32,$Q$32,IF(A28=$P$33,$Q$33,IF(A28=$R$29,$S$29,IF(A28=$R$30,$S$30," "))))))))))))</f>
        <v xml:space="preserve"> </v>
      </c>
      <c r="D28" s="66"/>
      <c r="E28" s="67"/>
      <c r="F28" s="68"/>
      <c r="G28" s="69"/>
      <c r="H28" s="67"/>
      <c r="I28" s="67"/>
      <c r="J28" s="79">
        <f>IFERROR(($F28-$I28/14)," ")</f>
        <v>0</v>
      </c>
      <c r="K28" s="88">
        <f>IFERROR(($H28-$I28/14)," ")</f>
        <v>0</v>
      </c>
      <c r="L28" s="79" t="str">
        <f t="shared" ref="L28:L33" si="10">IFERROR((ROUND($J28,2)*$B28*$D28+ROUND($K28,2)*$C28*$D28)," ")</f>
        <v xml:space="preserve"> </v>
      </c>
      <c r="M28" s="79" t="str">
        <f>IFERROR(((($B28+$C28)*$D28*$Q$4+$L28))," ")</f>
        <v xml:space="preserve"> </v>
      </c>
      <c r="N28" s="142" t="s">
        <v>210</v>
      </c>
      <c r="O28" s="142"/>
      <c r="P28" s="142"/>
      <c r="Q28" s="142"/>
      <c r="R28" s="142"/>
      <c r="S28" s="142"/>
      <c r="T28" s="81"/>
      <c r="U28" s="143" t="s">
        <v>211</v>
      </c>
      <c r="V28" s="143"/>
      <c r="W28" s="143"/>
      <c r="X28" s="143"/>
      <c r="Y28" s="143"/>
      <c r="Z28" s="143"/>
      <c r="AA28" s="81"/>
    </row>
    <row r="29" spans="1:27" ht="19" customHeight="1" thickTop="1" thickBot="1" x14ac:dyDescent="0.4">
      <c r="A29" s="65"/>
      <c r="B29" s="78" t="str">
        <f t="shared" si="8"/>
        <v xml:space="preserve"> </v>
      </c>
      <c r="C29" s="78" t="str">
        <f t="shared" si="9"/>
        <v xml:space="preserve"> </v>
      </c>
      <c r="D29" s="66"/>
      <c r="E29" s="67"/>
      <c r="F29" s="68"/>
      <c r="G29" s="69"/>
      <c r="H29" s="67"/>
      <c r="I29" s="67"/>
      <c r="J29" s="79">
        <f t="shared" ref="J29:J33" si="11">IFERROR(($F29-$I29/14)," ")</f>
        <v>0</v>
      </c>
      <c r="K29" s="88">
        <f t="shared" ref="K29:K33" si="12">IFERROR(($H29-$I29/14)," ")</f>
        <v>0</v>
      </c>
      <c r="L29" s="79" t="str">
        <f t="shared" si="10"/>
        <v xml:space="preserve"> </v>
      </c>
      <c r="M29" s="79" t="str">
        <f t="shared" ref="M29:M33" si="13">IFERROR(((($B29+$C29)*$D29*$Q$4+$L29))," ")</f>
        <v xml:space="preserve"> </v>
      </c>
      <c r="N29" s="83">
        <v>44197</v>
      </c>
      <c r="O29" s="84">
        <v>12</v>
      </c>
      <c r="P29" s="83">
        <v>44348</v>
      </c>
      <c r="Q29" s="84">
        <v>7</v>
      </c>
      <c r="R29" s="83">
        <v>44501</v>
      </c>
      <c r="S29" s="84">
        <v>2</v>
      </c>
      <c r="U29" s="83">
        <v>44197</v>
      </c>
      <c r="V29" s="84">
        <v>0</v>
      </c>
      <c r="W29" s="83">
        <v>44348</v>
      </c>
      <c r="X29" s="84">
        <v>5</v>
      </c>
      <c r="Y29" s="83">
        <v>44501</v>
      </c>
      <c r="Z29" s="84">
        <v>10</v>
      </c>
    </row>
    <row r="30" spans="1:27" ht="19" customHeight="1" thickTop="1" thickBot="1" x14ac:dyDescent="0.4">
      <c r="A30" s="65"/>
      <c r="B30" s="78" t="str">
        <f t="shared" si="8"/>
        <v xml:space="preserve"> </v>
      </c>
      <c r="C30" s="78" t="str">
        <f t="shared" si="9"/>
        <v xml:space="preserve"> </v>
      </c>
      <c r="D30" s="66"/>
      <c r="E30" s="67"/>
      <c r="F30" s="68"/>
      <c r="G30" s="69"/>
      <c r="H30" s="67"/>
      <c r="I30" s="67"/>
      <c r="J30" s="79">
        <f t="shared" si="11"/>
        <v>0</v>
      </c>
      <c r="K30" s="88">
        <f t="shared" si="12"/>
        <v>0</v>
      </c>
      <c r="L30" s="79" t="str">
        <f t="shared" si="10"/>
        <v xml:space="preserve"> </v>
      </c>
      <c r="M30" s="79" t="str">
        <f t="shared" si="13"/>
        <v xml:space="preserve"> </v>
      </c>
      <c r="N30" s="83">
        <v>44228</v>
      </c>
      <c r="O30" s="84">
        <v>11</v>
      </c>
      <c r="P30" s="83">
        <v>44378</v>
      </c>
      <c r="Q30" s="84">
        <v>6</v>
      </c>
      <c r="R30" s="83">
        <v>44531</v>
      </c>
      <c r="S30" s="84">
        <v>1</v>
      </c>
      <c r="U30" s="83">
        <v>44228</v>
      </c>
      <c r="V30" s="84">
        <v>1</v>
      </c>
      <c r="W30" s="83">
        <v>44378</v>
      </c>
      <c r="X30" s="84">
        <v>6</v>
      </c>
      <c r="Y30" s="83">
        <v>44531</v>
      </c>
      <c r="Z30" s="84">
        <v>11</v>
      </c>
    </row>
    <row r="31" spans="1:27" ht="19" customHeight="1" thickTop="1" thickBot="1" x14ac:dyDescent="0.4">
      <c r="A31" s="65"/>
      <c r="B31" s="78" t="str">
        <f t="shared" si="8"/>
        <v xml:space="preserve"> </v>
      </c>
      <c r="C31" s="78" t="str">
        <f t="shared" si="9"/>
        <v xml:space="preserve"> </v>
      </c>
      <c r="D31" s="66"/>
      <c r="E31" s="67"/>
      <c r="F31" s="68"/>
      <c r="G31" s="69"/>
      <c r="H31" s="67"/>
      <c r="I31" s="67"/>
      <c r="J31" s="79">
        <f t="shared" si="11"/>
        <v>0</v>
      </c>
      <c r="K31" s="88">
        <f t="shared" si="12"/>
        <v>0</v>
      </c>
      <c r="L31" s="79" t="str">
        <f t="shared" si="10"/>
        <v xml:space="preserve"> </v>
      </c>
      <c r="M31" s="79" t="str">
        <f t="shared" si="13"/>
        <v xml:space="preserve"> </v>
      </c>
      <c r="N31" s="83">
        <v>44256</v>
      </c>
      <c r="O31" s="84">
        <v>10</v>
      </c>
      <c r="P31" s="83">
        <v>44409</v>
      </c>
      <c r="Q31" s="84">
        <v>5</v>
      </c>
      <c r="R31" s="84"/>
      <c r="S31" s="84"/>
      <c r="U31" s="83">
        <v>44256</v>
      </c>
      <c r="V31" s="84">
        <v>2</v>
      </c>
      <c r="W31" s="83">
        <v>44409</v>
      </c>
      <c r="X31" s="84">
        <v>7</v>
      </c>
      <c r="Y31" s="84"/>
      <c r="Z31" s="84"/>
    </row>
    <row r="32" spans="1:27" ht="19" customHeight="1" thickTop="1" thickBot="1" x14ac:dyDescent="0.4">
      <c r="A32" s="65"/>
      <c r="B32" s="78" t="str">
        <f t="shared" si="8"/>
        <v xml:space="preserve"> </v>
      </c>
      <c r="C32" s="78" t="str">
        <f t="shared" si="9"/>
        <v xml:space="preserve"> </v>
      </c>
      <c r="D32" s="66"/>
      <c r="E32" s="67"/>
      <c r="F32" s="68"/>
      <c r="G32" s="69"/>
      <c r="H32" s="67"/>
      <c r="I32" s="67"/>
      <c r="J32" s="79">
        <f t="shared" si="11"/>
        <v>0</v>
      </c>
      <c r="K32" s="88">
        <f t="shared" si="12"/>
        <v>0</v>
      </c>
      <c r="L32" s="79" t="str">
        <f t="shared" si="10"/>
        <v xml:space="preserve"> </v>
      </c>
      <c r="M32" s="79" t="str">
        <f t="shared" si="13"/>
        <v xml:space="preserve"> </v>
      </c>
      <c r="N32" s="83">
        <v>44287</v>
      </c>
      <c r="O32" s="84">
        <v>9</v>
      </c>
      <c r="P32" s="83">
        <v>44440</v>
      </c>
      <c r="Q32" s="84">
        <v>4</v>
      </c>
      <c r="R32" s="84"/>
      <c r="S32" s="84"/>
      <c r="U32" s="83">
        <v>44287</v>
      </c>
      <c r="V32" s="84">
        <v>3</v>
      </c>
      <c r="W32" s="83">
        <v>44440</v>
      </c>
      <c r="X32" s="84">
        <v>8</v>
      </c>
      <c r="Y32" s="84"/>
      <c r="Z32" s="84"/>
    </row>
    <row r="33" spans="1:26" ht="19" customHeight="1" thickTop="1" thickBot="1" x14ac:dyDescent="0.4">
      <c r="A33" s="65"/>
      <c r="B33" s="78" t="str">
        <f t="shared" si="8"/>
        <v xml:space="preserve"> </v>
      </c>
      <c r="C33" s="78" t="str">
        <f t="shared" si="9"/>
        <v xml:space="preserve"> </v>
      </c>
      <c r="D33" s="66"/>
      <c r="E33" s="67"/>
      <c r="F33" s="68"/>
      <c r="G33" s="69"/>
      <c r="H33" s="67"/>
      <c r="I33" s="67"/>
      <c r="J33" s="79">
        <f t="shared" si="11"/>
        <v>0</v>
      </c>
      <c r="K33" s="88">
        <f t="shared" si="12"/>
        <v>0</v>
      </c>
      <c r="L33" s="79" t="str">
        <f t="shared" si="10"/>
        <v xml:space="preserve"> </v>
      </c>
      <c r="M33" s="79" t="str">
        <f t="shared" si="13"/>
        <v xml:space="preserve"> </v>
      </c>
      <c r="N33" s="83">
        <v>44317</v>
      </c>
      <c r="O33" s="84">
        <v>8</v>
      </c>
      <c r="P33" s="83">
        <v>44470</v>
      </c>
      <c r="Q33" s="84">
        <v>3</v>
      </c>
      <c r="R33" s="84"/>
      <c r="S33" s="84"/>
      <c r="U33" s="83">
        <v>44317</v>
      </c>
      <c r="V33" s="84">
        <v>4</v>
      </c>
      <c r="W33" s="83">
        <v>44470</v>
      </c>
      <c r="X33" s="84">
        <v>9</v>
      </c>
      <c r="Y33" s="84"/>
      <c r="Z33" s="84"/>
    </row>
    <row r="34" spans="1:26" ht="15" thickTop="1" x14ac:dyDescent="0.35"/>
    <row r="35" spans="1:26" ht="15" thickBot="1" x14ac:dyDescent="0.4"/>
    <row r="36" spans="1:26" ht="57.5" customHeight="1" thickTop="1" thickBot="1" x14ac:dyDescent="0.4">
      <c r="A36" s="73" t="s">
        <v>225</v>
      </c>
      <c r="B36" s="145" t="s">
        <v>227</v>
      </c>
      <c r="C36" s="146"/>
      <c r="D36" s="146"/>
      <c r="E36" s="146"/>
      <c r="F36" s="146"/>
      <c r="G36" s="146"/>
      <c r="H36" s="146"/>
      <c r="I36" s="147"/>
    </row>
    <row r="37" spans="1:26" ht="59" thickTop="1" thickBot="1" x14ac:dyDescent="0.4">
      <c r="A37" s="76" t="s">
        <v>158</v>
      </c>
      <c r="B37" s="77" t="s">
        <v>182</v>
      </c>
      <c r="C37" s="76" t="s">
        <v>142</v>
      </c>
      <c r="D37" s="76" t="s">
        <v>171</v>
      </c>
      <c r="E37" s="76" t="s">
        <v>172</v>
      </c>
      <c r="F37" s="76" t="s">
        <v>148</v>
      </c>
      <c r="G37" s="76" t="s">
        <v>161</v>
      </c>
      <c r="H37" s="76" t="s">
        <v>204</v>
      </c>
      <c r="I37" s="76" t="s">
        <v>228</v>
      </c>
    </row>
    <row r="38" spans="1:26" ht="18.5" customHeight="1" thickTop="1" thickBot="1" x14ac:dyDescent="0.4">
      <c r="A38" s="65"/>
      <c r="B38" s="78" t="str">
        <f>IF(A38=$P$39,$Q$39,IF(A38=$P$40,$Q$40,IF(A38=$P$41,$Q$41,IF(A38=$P$42,$Q$42,IF(A38=$P$43,$Q$43,IF(A38=$R$39,$S$39,IF(A38=$R$40,$S$40,IF(A38=$R$41,$S$41,IF(A38=$R$42,$S$42,IF(A38=$R$43,$S$43,IF(A38=$T$39,$U$39,IF(A38=$T$40,$U$40," "))))))))))))</f>
        <v xml:space="preserve"> </v>
      </c>
      <c r="C38" s="66"/>
      <c r="D38" s="67"/>
      <c r="E38" s="67"/>
      <c r="F38" s="67"/>
      <c r="G38" s="79">
        <f>IFERROR(($E38-$F38/14)," ")</f>
        <v>0</v>
      </c>
      <c r="H38" s="79" t="str">
        <f>IFERROR((ROUND($G38,2)*$B38*$C38)," ")</f>
        <v xml:space="preserve"> </v>
      </c>
      <c r="I38" s="79" t="str">
        <f t="shared" ref="I38:I43" si="14">IFERROR(($Q$4*$B38*$C38+$H38)," ")</f>
        <v xml:space="preserve"> </v>
      </c>
      <c r="P38" s="144" t="s">
        <v>210</v>
      </c>
      <c r="Q38" s="144"/>
      <c r="R38" s="144"/>
      <c r="S38" s="144"/>
      <c r="T38" s="144"/>
      <c r="U38" s="144"/>
    </row>
    <row r="39" spans="1:26" ht="18.5" customHeight="1" thickTop="1" thickBot="1" x14ac:dyDescent="0.4">
      <c r="A39" s="65"/>
      <c r="B39" s="78" t="str">
        <f t="shared" ref="B39:B43" si="15">IF(A39=$P$39,$Q$39,IF(A39=$P$40,$Q$40,IF(A39=$P$41,$Q$41,IF(A39=$P$42,$Q$42,IF(A39=$P$43,$Q$43,IF(A39=$R$39,$S$39,IF(A39=$R$40,$S$40,IF(A39=$R$41,$S$41,IF(A39=$R$42,$S$42,IF(A39=$R$43,$S$43,IF(A39=$T$39,$U$39,IF(A39=$T$40,$U$40," "))))))))))))</f>
        <v xml:space="preserve"> </v>
      </c>
      <c r="C39" s="66"/>
      <c r="D39" s="67"/>
      <c r="E39" s="67"/>
      <c r="F39" s="67"/>
      <c r="G39" s="79">
        <f t="shared" ref="G39:G43" si="16">IFERROR(($E39-$F39/14)," ")</f>
        <v>0</v>
      </c>
      <c r="H39" s="79" t="str">
        <f t="shared" ref="H39:H43" si="17">IFERROR((ROUND($G39,2)*$B39*$C39)," ")</f>
        <v xml:space="preserve"> </v>
      </c>
      <c r="I39" s="79" t="str">
        <f t="shared" si="14"/>
        <v xml:space="preserve"> </v>
      </c>
      <c r="P39" s="83">
        <v>43831</v>
      </c>
      <c r="Q39" s="84">
        <v>0</v>
      </c>
      <c r="R39" s="83">
        <v>43983</v>
      </c>
      <c r="S39" s="84">
        <v>5</v>
      </c>
      <c r="T39" s="83">
        <v>44136</v>
      </c>
      <c r="U39" s="84">
        <v>10</v>
      </c>
    </row>
    <row r="40" spans="1:26" ht="18.5" customHeight="1" thickTop="1" thickBot="1" x14ac:dyDescent="0.4">
      <c r="A40" s="65"/>
      <c r="B40" s="78" t="str">
        <f t="shared" si="15"/>
        <v xml:space="preserve"> </v>
      </c>
      <c r="C40" s="66"/>
      <c r="D40" s="67"/>
      <c r="E40" s="67"/>
      <c r="F40" s="67"/>
      <c r="G40" s="79">
        <f t="shared" si="16"/>
        <v>0</v>
      </c>
      <c r="H40" s="79" t="str">
        <f t="shared" si="17"/>
        <v xml:space="preserve"> </v>
      </c>
      <c r="I40" s="79" t="str">
        <f t="shared" si="14"/>
        <v xml:space="preserve"> </v>
      </c>
      <c r="P40" s="83">
        <v>43862</v>
      </c>
      <c r="Q40" s="84">
        <v>1</v>
      </c>
      <c r="R40" s="83">
        <v>44013</v>
      </c>
      <c r="S40" s="84">
        <v>6</v>
      </c>
      <c r="T40" s="83">
        <v>44166</v>
      </c>
      <c r="U40" s="84">
        <v>11</v>
      </c>
    </row>
    <row r="41" spans="1:26" ht="18.5" customHeight="1" thickTop="1" thickBot="1" x14ac:dyDescent="0.4">
      <c r="A41" s="65"/>
      <c r="B41" s="78" t="str">
        <f t="shared" si="15"/>
        <v xml:space="preserve"> </v>
      </c>
      <c r="C41" s="66"/>
      <c r="D41" s="67"/>
      <c r="E41" s="67"/>
      <c r="F41" s="67"/>
      <c r="G41" s="79">
        <f t="shared" si="16"/>
        <v>0</v>
      </c>
      <c r="H41" s="79" t="str">
        <f t="shared" si="17"/>
        <v xml:space="preserve"> </v>
      </c>
      <c r="I41" s="79" t="str">
        <f t="shared" si="14"/>
        <v xml:space="preserve"> </v>
      </c>
      <c r="P41" s="83">
        <v>43891</v>
      </c>
      <c r="Q41" s="84">
        <v>2</v>
      </c>
      <c r="R41" s="83">
        <v>44044</v>
      </c>
      <c r="S41" s="84">
        <v>7</v>
      </c>
      <c r="T41" s="84"/>
      <c r="U41" s="84"/>
    </row>
    <row r="42" spans="1:26" ht="18.5" customHeight="1" thickTop="1" thickBot="1" x14ac:dyDescent="0.4">
      <c r="A42" s="65"/>
      <c r="B42" s="78" t="str">
        <f t="shared" si="15"/>
        <v xml:space="preserve"> </v>
      </c>
      <c r="C42" s="66"/>
      <c r="D42" s="67"/>
      <c r="E42" s="67"/>
      <c r="F42" s="67"/>
      <c r="G42" s="79">
        <f t="shared" si="16"/>
        <v>0</v>
      </c>
      <c r="H42" s="79" t="str">
        <f t="shared" si="17"/>
        <v xml:space="preserve"> </v>
      </c>
      <c r="I42" s="79" t="str">
        <f t="shared" si="14"/>
        <v xml:space="preserve"> </v>
      </c>
      <c r="P42" s="83">
        <v>43922</v>
      </c>
      <c r="Q42" s="84">
        <v>3</v>
      </c>
      <c r="R42" s="83">
        <v>44075</v>
      </c>
      <c r="S42" s="84">
        <v>8</v>
      </c>
      <c r="T42" s="84"/>
      <c r="U42" s="84"/>
    </row>
    <row r="43" spans="1:26" ht="18.5" customHeight="1" thickTop="1" thickBot="1" x14ac:dyDescent="0.4">
      <c r="A43" s="65"/>
      <c r="B43" s="78" t="str">
        <f t="shared" si="15"/>
        <v xml:space="preserve"> </v>
      </c>
      <c r="C43" s="66"/>
      <c r="D43" s="67"/>
      <c r="E43" s="67"/>
      <c r="F43" s="67"/>
      <c r="G43" s="79">
        <f t="shared" si="16"/>
        <v>0</v>
      </c>
      <c r="H43" s="79" t="str">
        <f t="shared" si="17"/>
        <v xml:space="preserve"> </v>
      </c>
      <c r="I43" s="79" t="str">
        <f t="shared" si="14"/>
        <v xml:space="preserve"> </v>
      </c>
      <c r="P43" s="83">
        <v>43952</v>
      </c>
      <c r="Q43" s="84">
        <v>4</v>
      </c>
      <c r="R43" s="83">
        <v>44105</v>
      </c>
      <c r="S43" s="84">
        <v>9</v>
      </c>
      <c r="T43" s="84"/>
      <c r="U43" s="84"/>
    </row>
    <row r="44" spans="1:26" ht="15.5" thickTop="1" thickBot="1" x14ac:dyDescent="0.4">
      <c r="B44" s="99"/>
      <c r="C44" s="99"/>
      <c r="D44" s="99"/>
    </row>
    <row r="45" spans="1:26" ht="15.75" customHeight="1" thickTop="1" thickBot="1" x14ac:dyDescent="0.4">
      <c r="A45" s="139" t="s">
        <v>162</v>
      </c>
      <c r="B45" s="148"/>
      <c r="C45" s="148"/>
      <c r="D45" s="148"/>
      <c r="E45" s="148"/>
      <c r="F45" s="148"/>
      <c r="G45" s="148"/>
      <c r="H45" s="148"/>
      <c r="I45" s="148"/>
      <c r="J45" s="148"/>
      <c r="K45" s="148"/>
      <c r="L45" s="148"/>
      <c r="M45" s="148"/>
    </row>
    <row r="46" spans="1:26" ht="15.75" customHeight="1" thickTop="1" thickBot="1" x14ac:dyDescent="0.4">
      <c r="A46" s="140"/>
      <c r="B46" s="148"/>
      <c r="C46" s="148"/>
      <c r="D46" s="148"/>
      <c r="E46" s="148"/>
      <c r="F46" s="148"/>
      <c r="G46" s="148"/>
      <c r="H46" s="148"/>
      <c r="I46" s="148"/>
      <c r="J46" s="148"/>
      <c r="K46" s="148"/>
      <c r="L46" s="148"/>
      <c r="M46" s="148"/>
    </row>
    <row r="47" spans="1:26" ht="15" thickTop="1" x14ac:dyDescent="0.35"/>
  </sheetData>
  <sheetProtection algorithmName="SHA-512" hashValue="YtV+g5/GzVvz1eld1S2s4j3upYOBQckG5Inb/Az2DpWXaTsEtBwk9DLDymEkDJ/030joUDxqpA+oI/NENRSRVg==" saltValue="bL8P5vY1kvM3Vg2jv1LYYQ==" spinCount="100000" sheet="1" objects="1" scenarios="1"/>
  <mergeCells count="21">
    <mergeCell ref="N8:S8"/>
    <mergeCell ref="N18:S18"/>
    <mergeCell ref="A2:B2"/>
    <mergeCell ref="A3:B3"/>
    <mergeCell ref="A1:B1"/>
    <mergeCell ref="C1:E1"/>
    <mergeCell ref="J8:K8"/>
    <mergeCell ref="J9:K9"/>
    <mergeCell ref="C3:H3"/>
    <mergeCell ref="C2:H2"/>
    <mergeCell ref="N4:P4"/>
    <mergeCell ref="B6:G6"/>
    <mergeCell ref="B16:L16"/>
    <mergeCell ref="A45:A46"/>
    <mergeCell ref="U18:Z18"/>
    <mergeCell ref="N28:S28"/>
    <mergeCell ref="U28:Z28"/>
    <mergeCell ref="P38:U38"/>
    <mergeCell ref="B26:M26"/>
    <mergeCell ref="B45:M46"/>
    <mergeCell ref="B36:I36"/>
  </mergeCells>
  <dataValidations count="12">
    <dataValidation type="date" allowBlank="1" showInputMessage="1" showErrorMessage="1" errorTitle="Falscher Ausbildungsbeginn" error="Bitte geben Sie einen Ausbildungsbeginn zwischen dem 01.01.2022 und dem 31.12.2022 ein." sqref="A18:A23" xr:uid="{11C0133D-62CD-437C-A7B2-58BD4DD8F4EA}">
      <formula1>44562</formula1>
      <formula2>44926</formula2>
    </dataValidation>
    <dataValidation type="decimal" allowBlank="1" showInputMessage="1" showErrorMessage="1" errorTitle="Ungültige Ausbildungsvergütung" error="Bitte geben Sie die Ø monatliche Ausbildungsvergütung für nur eine/n Auszubildende/n an. Für geförderte Auszubildende geben Sie bitte die Ausbildungsvergütung lt. Ausbildungsvertrag an." sqref="E28:E33 D8:D13 E18:E23 D38:D43" xr:uid="{5FC44C0C-0F01-4310-BAD7-A7ED63E10379}">
      <formula1>700</formula1>
      <formula2>1600</formula2>
    </dataValidation>
    <dataValidation type="custom" allowBlank="1" showInputMessage="1" showErrorMessage="1" errorTitle="falsche Arbeitgeber-Bruttokosten" error="Bitte geben Sie die Ø monatlichen Arbeitgeber-Bruttokosten je Auszubildendem an. Die Arbeitgeber-Bruttokosten sind ca. 25 % höher als die Ausbildungsvergütungen." sqref="E8:E13 F18:F23 F28:F33 E38:F43" xr:uid="{8B59B53A-23D8-4D1A-A7A0-4A527872C872}">
      <formula1>E8&gt;D8</formula1>
    </dataValidation>
    <dataValidation type="date" allowBlank="1" showInputMessage="1" showErrorMessage="1" errorTitle="Falscher Ausbildungsbeginn" error="Bitte geben Sie einen Ausbildungsbeginn zwischen dem 01.01.2021 und dem 31.12.2021 ein." sqref="A28:A33" xr:uid="{CCAF204A-5F24-44F1-BB7D-6EC92F67D11E}">
      <formula1>44197</formula1>
      <formula2>44561</formula2>
    </dataValidation>
    <dataValidation type="decimal" allowBlank="1" showInputMessage="1" showErrorMessage="1" errorTitle="ungültiger Wert" error="Bitte geben Sie die Ø monatlichen Arbeitgeber-Bruttokosten für eine Pflegefachkraft an." sqref="I18:I23 I28:I33" xr:uid="{97A8675B-A6C2-4C8A-B30A-8AE920DAEB76}">
      <formula1>1800</formula1>
      <formula2>6000</formula2>
    </dataValidation>
    <dataValidation type="custom" allowBlank="1" showInputMessage="1" showErrorMessage="1" errorTitle="zu niedrige Ausbildungsvergütung" error="Bitte geben Sie die monatliche Ausbildungsvergütung im 2. Lehrjahr ein. Diese muss höher als die Ausbildungsvergütung im 1. Lehrjahr sein." sqref="G18:G23" xr:uid="{56B1FDD0-8BFD-440B-8B17-241D7307FFAF}">
      <formula1>G18&gt;E18</formula1>
    </dataValidation>
    <dataValidation type="custom" allowBlank="1" showInputMessage="1" showErrorMessage="1" errorTitle="zu niedriges Arbeitgeber-Brutto" error="Bitte geben Sie die monatlichen Arbeitgeber-Bruttokosten im 2. Lehrjahr ein. Diese müssen höher als die Arbeitgeber-Bruttokosten im 1. Lehrjahr sein." sqref="H18:H23" xr:uid="{470E808D-235B-4546-B4F1-33A9350C1E95}">
      <formula1>H18&gt;F18</formula1>
    </dataValidation>
    <dataValidation type="custom" allowBlank="1" showInputMessage="1" showErrorMessage="1" errorTitle="zu niedrige Ausbildungsvergütung" error="Bitte geben Sie die monatliche Ausbildungsvergütung im 3. Lehrjahr ein. Diese muss höher als die Ausbildungsvergütung im 2. Lehrjahr sein." sqref="G28:G33" xr:uid="{596E8126-AAAF-4F6C-89A0-2F97CA3D63B2}">
      <formula1>G28&gt;E28</formula1>
    </dataValidation>
    <dataValidation type="custom" allowBlank="1" showInputMessage="1" showErrorMessage="1" errorTitle="zu niedriges Arbeitgeber-Brutto" error="Bitte geben Sie die monatlichen Arbeitgeber-Bruttokosten im 3. Lehrjahr ein. Diese müssen höher als die Arbeitgeber-Bruttokosten im 2. Lehrjahr sein." sqref="H28:H33" xr:uid="{D543D147-E8A7-4EAF-B38D-36598015365D}">
      <formula1>H28&gt;F28</formula1>
    </dataValidation>
    <dataValidation type="date" allowBlank="1" showInputMessage="1" showErrorMessage="1" errorTitle="Falscher Ausbildungsbeginn" error="Bitte geben Sie einen Ausbildungsbeginn zwischen dem 01.01.2023 und dem 31.12.2023 ein." sqref="A8:A13" xr:uid="{0BB22A7B-0EF0-49E6-BC2F-D14650B6FED4}">
      <formula1>44927</formula1>
      <formula2>45291</formula2>
    </dataValidation>
    <dataValidation type="date" allowBlank="1" showInputMessage="1" showErrorMessage="1" errorTitle="Falscher Ausbildungsbeginn" error="Bitte geben Sie einen Ausbildungsbeginn zwischen dem 01.01.2020 und dem 31.12.2020 ein." sqref="A38:A43" xr:uid="{EF2FF6CF-E1FD-4490-AB7F-325859404B38}">
      <formula1>43831</formula1>
      <formula2>44196</formula2>
    </dataValidation>
    <dataValidation type="custom" allowBlank="1" showInputMessage="1" showErrorMessage="1" errorTitle="falsche Arbeitgeber-Bruttokosten" error="Bitte geben Sie die Ø monatlichen Arbeitgeber-Bruttokosten je Auszubildendem an. Die Arbeitgeber-Bruttokosten sind ca. 25 % höher als die Ausbildungsvergütungen." sqref="G38:G43" xr:uid="{08C7AB9B-AE34-4CB6-90B2-0395E62E9A20}">
      <formula1>G38&gt;E38</formula1>
    </dataValidation>
  </dataValidations>
  <pageMargins left="0.51181102362204722" right="0.51181102362204722" top="0.74803149606299213" bottom="0.74803149606299213" header="0.31496062992125984" footer="0.31496062992125984"/>
  <pageSetup paperSize="9" scale="54" fitToHeight="0" orientation="landscape" r:id="rId1"/>
  <colBreaks count="1" manualBreakCount="1">
    <brk id="13" max="1048575" man="1"/>
  </colBreaks>
  <ignoredErrors>
    <ignoredError sqref="C28 J28" calculatedColumn="1"/>
    <ignoredError sqref="G38:G43"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I37"/>
  <sheetViews>
    <sheetView showGridLines="0" zoomScaleNormal="100" workbookViewId="0">
      <selection activeCell="E31" sqref="E31:I31"/>
    </sheetView>
  </sheetViews>
  <sheetFormatPr baseColWidth="10" defaultColWidth="11.453125" defaultRowHeight="14.5" x14ac:dyDescent="0.35"/>
  <cols>
    <col min="1" max="3" width="11.453125" style="10"/>
    <col min="4" max="4" width="3.7265625" style="10" customWidth="1"/>
    <col min="5" max="5" width="11.453125" style="10"/>
    <col min="6" max="6" width="3.7265625" style="10" customWidth="1"/>
    <col min="7" max="8" width="11.453125" style="10"/>
    <col min="9" max="9" width="9.453125" style="10" customWidth="1"/>
    <col min="10" max="16384" width="11.453125" style="10"/>
  </cols>
  <sheetData>
    <row r="1" spans="1:9" ht="15.5" x14ac:dyDescent="0.35">
      <c r="A1" s="56" t="s">
        <v>0</v>
      </c>
      <c r="B1" s="8"/>
      <c r="C1" s="8"/>
      <c r="D1" s="8"/>
      <c r="E1" s="8"/>
      <c r="F1" s="8"/>
      <c r="G1" s="8"/>
      <c r="H1" s="8"/>
      <c r="I1" s="8"/>
    </row>
    <row r="2" spans="1:9" x14ac:dyDescent="0.35">
      <c r="A2" s="57" t="s">
        <v>61</v>
      </c>
      <c r="B2" s="8"/>
      <c r="C2" s="8"/>
      <c r="D2" s="8"/>
      <c r="E2" s="8"/>
      <c r="F2" s="8"/>
      <c r="G2" s="8"/>
      <c r="H2" s="8"/>
      <c r="I2" s="8"/>
    </row>
    <row r="3" spans="1:9" x14ac:dyDescent="0.35">
      <c r="A3" s="8"/>
      <c r="B3" s="8"/>
      <c r="C3" s="8"/>
      <c r="D3" s="8"/>
      <c r="E3" s="8"/>
      <c r="F3" s="8"/>
      <c r="G3" s="8"/>
      <c r="H3" s="8"/>
      <c r="I3" s="8"/>
    </row>
    <row r="4" spans="1:9" x14ac:dyDescent="0.35">
      <c r="A4" s="8"/>
      <c r="B4" s="8"/>
      <c r="C4" s="8"/>
      <c r="D4" s="8"/>
      <c r="E4" s="8"/>
      <c r="F4" s="8"/>
      <c r="G4" s="8"/>
      <c r="H4" s="8"/>
      <c r="I4" s="8"/>
    </row>
    <row r="5" spans="1:9" x14ac:dyDescent="0.35">
      <c r="A5" s="8"/>
      <c r="B5" s="8"/>
      <c r="C5" s="8"/>
      <c r="D5" s="8"/>
      <c r="E5" s="8"/>
      <c r="F5" s="8"/>
      <c r="G5" s="8"/>
      <c r="H5" s="8"/>
      <c r="I5" s="8"/>
    </row>
    <row r="6" spans="1:9" x14ac:dyDescent="0.35">
      <c r="A6" s="8"/>
      <c r="B6" s="8"/>
      <c r="C6" s="8"/>
      <c r="D6" s="8"/>
      <c r="E6" s="8"/>
      <c r="F6" s="8"/>
      <c r="G6" s="8"/>
      <c r="H6" s="8"/>
      <c r="I6" s="8"/>
    </row>
    <row r="7" spans="1:9" x14ac:dyDescent="0.35">
      <c r="A7" s="57" t="s">
        <v>0</v>
      </c>
      <c r="B7" s="8"/>
      <c r="C7" s="8"/>
      <c r="D7" s="8"/>
      <c r="E7" s="8"/>
      <c r="F7" s="8"/>
      <c r="G7" s="8"/>
      <c r="H7" s="8"/>
      <c r="I7" s="8"/>
    </row>
    <row r="8" spans="1:9" x14ac:dyDescent="0.35">
      <c r="A8" s="57" t="s">
        <v>60</v>
      </c>
      <c r="B8" s="8"/>
      <c r="C8" s="8"/>
      <c r="D8" s="8"/>
      <c r="E8" s="8"/>
      <c r="F8" s="8"/>
      <c r="G8" s="8"/>
      <c r="H8" s="8"/>
      <c r="I8" s="8"/>
    </row>
    <row r="9" spans="1:9" x14ac:dyDescent="0.35">
      <c r="A9" s="57" t="s">
        <v>1</v>
      </c>
      <c r="B9" s="8"/>
      <c r="C9" s="8"/>
      <c r="D9" s="8"/>
      <c r="E9" s="8"/>
      <c r="F9" s="8"/>
      <c r="G9" s="8"/>
      <c r="H9" s="8"/>
      <c r="I9" s="8"/>
    </row>
    <row r="10" spans="1:9" x14ac:dyDescent="0.35">
      <c r="A10" s="57" t="s">
        <v>2</v>
      </c>
      <c r="B10" s="8"/>
      <c r="C10" s="8"/>
      <c r="D10" s="8"/>
      <c r="E10" s="8"/>
      <c r="F10" s="8"/>
      <c r="G10" s="8"/>
      <c r="H10" s="8"/>
      <c r="I10" s="8"/>
    </row>
    <row r="11" spans="1:9" x14ac:dyDescent="0.35">
      <c r="A11" s="8"/>
      <c r="B11" s="8"/>
      <c r="C11" s="8"/>
      <c r="D11" s="8"/>
      <c r="E11" s="8"/>
      <c r="F11" s="8"/>
      <c r="G11" s="8"/>
      <c r="H11" s="8"/>
      <c r="I11" s="8"/>
    </row>
    <row r="12" spans="1:9" ht="22.5" customHeight="1" x14ac:dyDescent="0.35">
      <c r="A12" s="178" t="s">
        <v>63</v>
      </c>
      <c r="B12" s="178"/>
      <c r="C12" s="178"/>
      <c r="D12" s="178"/>
      <c r="E12" s="178"/>
      <c r="F12" s="178"/>
      <c r="G12" s="178"/>
      <c r="H12" s="178"/>
      <c r="I12" s="178"/>
    </row>
    <row r="13" spans="1:9" ht="15" thickBot="1" x14ac:dyDescent="0.4">
      <c r="A13" s="8"/>
      <c r="B13" s="8"/>
      <c r="C13" s="8"/>
      <c r="D13" s="8"/>
      <c r="E13" s="8"/>
      <c r="F13" s="8"/>
      <c r="G13" s="8"/>
      <c r="H13" s="8"/>
      <c r="I13" s="8"/>
    </row>
    <row r="14" spans="1:9" ht="24.75" customHeight="1" thickTop="1" x14ac:dyDescent="0.35">
      <c r="A14" s="174" t="s">
        <v>59</v>
      </c>
      <c r="B14" s="175"/>
      <c r="C14" s="175"/>
      <c r="D14" s="175"/>
      <c r="E14" s="175"/>
      <c r="F14" s="175"/>
      <c r="G14" s="175"/>
      <c r="H14" s="175"/>
      <c r="I14" s="176"/>
    </row>
    <row r="15" spans="1:9" ht="15" thickBot="1" x14ac:dyDescent="0.4">
      <c r="A15" s="58"/>
      <c r="B15" s="59"/>
      <c r="C15" s="59"/>
      <c r="D15" s="59"/>
      <c r="E15" s="59"/>
      <c r="F15" s="59"/>
      <c r="G15" s="59"/>
      <c r="H15" s="59"/>
      <c r="I15" s="60"/>
    </row>
    <row r="16" spans="1:9" ht="15" customHeight="1" thickTop="1" x14ac:dyDescent="0.35">
      <c r="A16" s="188" t="s">
        <v>128</v>
      </c>
      <c r="B16" s="189"/>
      <c r="C16" s="190"/>
      <c r="D16" s="194" t="str">
        <f>IF('(1) Stammdaten'!C16&lt;&gt;"",'(1) Stammdaten'!C16,"")</f>
        <v/>
      </c>
      <c r="E16" s="195"/>
      <c r="F16" s="195"/>
      <c r="G16" s="195"/>
      <c r="H16" s="195"/>
      <c r="I16" s="196"/>
    </row>
    <row r="17" spans="1:9" ht="15" thickBot="1" x14ac:dyDescent="0.4">
      <c r="A17" s="191"/>
      <c r="B17" s="192"/>
      <c r="C17" s="193"/>
      <c r="D17" s="197"/>
      <c r="E17" s="198"/>
      <c r="F17" s="198"/>
      <c r="G17" s="198"/>
      <c r="H17" s="198"/>
      <c r="I17" s="199"/>
    </row>
    <row r="18" spans="1:9" ht="15.5" thickTop="1" thickBot="1" x14ac:dyDescent="0.4">
      <c r="A18" s="185"/>
      <c r="B18" s="186"/>
      <c r="C18" s="186"/>
      <c r="D18" s="186"/>
      <c r="E18" s="186"/>
      <c r="F18" s="186"/>
      <c r="G18" s="186"/>
      <c r="H18" s="186"/>
      <c r="I18" s="187"/>
    </row>
    <row r="19" spans="1:9" ht="15" thickTop="1" x14ac:dyDescent="0.35">
      <c r="A19" s="200" t="s">
        <v>127</v>
      </c>
      <c r="B19" s="201"/>
      <c r="C19" s="202"/>
      <c r="D19" s="194" t="str">
        <f>IF('(1) Stammdaten'!C18&lt;&gt;"",'(1) Stammdaten'!C18,"")</f>
        <v/>
      </c>
      <c r="E19" s="195"/>
      <c r="F19" s="195"/>
      <c r="G19" s="195"/>
      <c r="H19" s="195"/>
      <c r="I19" s="196"/>
    </row>
    <row r="20" spans="1:9" ht="15" thickBot="1" x14ac:dyDescent="0.4">
      <c r="A20" s="203"/>
      <c r="B20" s="204"/>
      <c r="C20" s="205"/>
      <c r="D20" s="197"/>
      <c r="E20" s="198"/>
      <c r="F20" s="198"/>
      <c r="G20" s="198"/>
      <c r="H20" s="198"/>
      <c r="I20" s="199"/>
    </row>
    <row r="21" spans="1:9" ht="15.5" thickTop="1" thickBot="1" x14ac:dyDescent="0.4">
      <c r="A21" s="8"/>
      <c r="B21" s="8"/>
      <c r="C21" s="8"/>
      <c r="D21" s="8"/>
      <c r="E21" s="8"/>
      <c r="F21" s="8"/>
      <c r="G21" s="8"/>
      <c r="H21" s="8"/>
      <c r="I21" s="8"/>
    </row>
    <row r="22" spans="1:9" ht="24.75" customHeight="1" thickTop="1" x14ac:dyDescent="0.35">
      <c r="A22" s="174" t="s">
        <v>58</v>
      </c>
      <c r="B22" s="175"/>
      <c r="C22" s="175"/>
      <c r="D22" s="175"/>
      <c r="E22" s="175"/>
      <c r="F22" s="175"/>
      <c r="G22" s="175"/>
      <c r="H22" s="175"/>
      <c r="I22" s="176"/>
    </row>
    <row r="23" spans="1:9" x14ac:dyDescent="0.35">
      <c r="A23" s="61"/>
      <c r="B23" s="59"/>
      <c r="C23" s="59"/>
      <c r="D23" s="59"/>
      <c r="E23" s="59"/>
      <c r="F23" s="59"/>
      <c r="G23" s="59"/>
      <c r="H23" s="59"/>
      <c r="I23" s="60"/>
    </row>
    <row r="24" spans="1:9" ht="39" customHeight="1" x14ac:dyDescent="0.35">
      <c r="A24" s="179" t="s">
        <v>57</v>
      </c>
      <c r="B24" s="180"/>
      <c r="C24" s="180"/>
      <c r="D24" s="180"/>
      <c r="E24" s="180"/>
      <c r="F24" s="180"/>
      <c r="G24" s="180"/>
      <c r="H24" s="180"/>
      <c r="I24" s="181"/>
    </row>
    <row r="25" spans="1:9" x14ac:dyDescent="0.35">
      <c r="A25" s="61"/>
      <c r="B25" s="59"/>
      <c r="C25" s="59"/>
      <c r="D25" s="59"/>
      <c r="E25" s="59"/>
      <c r="F25" s="59"/>
      <c r="G25" s="59"/>
      <c r="H25" s="59"/>
      <c r="I25" s="60"/>
    </row>
    <row r="26" spans="1:9" ht="29.25" customHeight="1" x14ac:dyDescent="0.35">
      <c r="A26" s="179" t="s">
        <v>186</v>
      </c>
      <c r="B26" s="180"/>
      <c r="C26" s="180"/>
      <c r="D26" s="180"/>
      <c r="E26" s="180"/>
      <c r="F26" s="180"/>
      <c r="G26" s="180"/>
      <c r="H26" s="180"/>
      <c r="I26" s="181"/>
    </row>
    <row r="27" spans="1:9" x14ac:dyDescent="0.35">
      <c r="A27" s="61"/>
      <c r="B27" s="59"/>
      <c r="C27" s="59"/>
      <c r="D27" s="59"/>
      <c r="E27" s="59"/>
      <c r="F27" s="59"/>
      <c r="G27" s="59"/>
      <c r="H27" s="59"/>
      <c r="I27" s="60"/>
    </row>
    <row r="28" spans="1:9" ht="51.75" customHeight="1" x14ac:dyDescent="0.35">
      <c r="A28" s="179" t="s">
        <v>56</v>
      </c>
      <c r="B28" s="180"/>
      <c r="C28" s="180"/>
      <c r="D28" s="180"/>
      <c r="E28" s="180"/>
      <c r="F28" s="180"/>
      <c r="G28" s="180"/>
      <c r="H28" s="180"/>
      <c r="I28" s="181"/>
    </row>
    <row r="29" spans="1:9" ht="15" thickBot="1" x14ac:dyDescent="0.4">
      <c r="A29" s="62"/>
      <c r="B29" s="63"/>
      <c r="C29" s="63"/>
      <c r="D29" s="63"/>
      <c r="E29" s="63"/>
      <c r="F29" s="63"/>
      <c r="G29" s="63"/>
      <c r="H29" s="63"/>
      <c r="I29" s="64"/>
    </row>
    <row r="30" spans="1:9" ht="15.5" thickTop="1" thickBot="1" x14ac:dyDescent="0.4">
      <c r="A30" s="8"/>
      <c r="B30" s="8"/>
      <c r="C30" s="8"/>
      <c r="D30" s="8"/>
      <c r="E30" s="8"/>
      <c r="F30" s="8"/>
      <c r="G30" s="8"/>
      <c r="H30" s="8"/>
      <c r="I30" s="8"/>
    </row>
    <row r="31" spans="1:9" ht="27.75" customHeight="1" thickTop="1" thickBot="1" x14ac:dyDescent="0.4">
      <c r="A31" s="182" t="s">
        <v>55</v>
      </c>
      <c r="B31" s="183"/>
      <c r="C31" s="183"/>
      <c r="D31" s="184"/>
      <c r="E31" s="161"/>
      <c r="F31" s="162"/>
      <c r="G31" s="162"/>
      <c r="H31" s="162"/>
      <c r="I31" s="163"/>
    </row>
    <row r="32" spans="1:9" ht="15" thickTop="1" x14ac:dyDescent="0.35">
      <c r="A32" s="8"/>
      <c r="B32" s="8"/>
      <c r="C32" s="8"/>
      <c r="D32" s="8"/>
      <c r="E32" s="8"/>
      <c r="F32" s="8"/>
      <c r="G32" s="8"/>
      <c r="H32" s="8"/>
      <c r="I32" s="8"/>
    </row>
    <row r="33" spans="1:9" ht="16" thickBot="1" x14ac:dyDescent="0.4">
      <c r="A33" s="177" t="s">
        <v>54</v>
      </c>
      <c r="B33" s="177"/>
      <c r="C33" s="177"/>
      <c r="D33" s="177"/>
      <c r="E33" s="177"/>
      <c r="F33" s="173" t="s">
        <v>53</v>
      </c>
      <c r="G33" s="173"/>
      <c r="H33" s="173"/>
      <c r="I33" s="173"/>
    </row>
    <row r="34" spans="1:9" ht="15.5" thickTop="1" thickBot="1" x14ac:dyDescent="0.4">
      <c r="A34" s="161"/>
      <c r="B34" s="162"/>
      <c r="C34" s="162"/>
      <c r="D34" s="163"/>
      <c r="E34" s="8"/>
      <c r="F34" s="164"/>
      <c r="G34" s="165"/>
      <c r="H34" s="165"/>
      <c r="I34" s="166"/>
    </row>
    <row r="35" spans="1:9" ht="15" thickTop="1" x14ac:dyDescent="0.35">
      <c r="A35" s="8"/>
      <c r="B35" s="8"/>
      <c r="C35" s="8"/>
      <c r="D35" s="8"/>
      <c r="E35" s="8"/>
      <c r="F35" s="167"/>
      <c r="G35" s="168"/>
      <c r="H35" s="168"/>
      <c r="I35" s="169"/>
    </row>
    <row r="36" spans="1:9" ht="15" thickBot="1" x14ac:dyDescent="0.4">
      <c r="A36" s="8"/>
      <c r="B36" s="8"/>
      <c r="C36" s="8"/>
      <c r="D36" s="8"/>
      <c r="E36" s="8"/>
      <c r="F36" s="170"/>
      <c r="G36" s="171"/>
      <c r="H36" s="171"/>
      <c r="I36" s="172"/>
    </row>
    <row r="37" spans="1:9" ht="15" thickTop="1" x14ac:dyDescent="0.35"/>
  </sheetData>
  <sheetProtection algorithmName="SHA-512" hashValue="GFRGLmcH2jNCFvrUgTRli1GG8gUFDclnrcSHDjUD3P/nBQRkzwI5oJU/PIUwEgdl/yAWQlNuVZMZqh/2zArnGQ==" saltValue="moAEcRz/fLcOcB8bLduoiQ==" spinCount="100000" sheet="1"/>
  <mergeCells count="17">
    <mergeCell ref="A12:I12"/>
    <mergeCell ref="A26:I26"/>
    <mergeCell ref="A22:I22"/>
    <mergeCell ref="A31:D31"/>
    <mergeCell ref="E31:I31"/>
    <mergeCell ref="A28:I28"/>
    <mergeCell ref="A24:I24"/>
    <mergeCell ref="A18:I18"/>
    <mergeCell ref="A16:C17"/>
    <mergeCell ref="D16:I17"/>
    <mergeCell ref="A19:C20"/>
    <mergeCell ref="D19:I20"/>
    <mergeCell ref="A34:D34"/>
    <mergeCell ref="F34:I36"/>
    <mergeCell ref="F33:I33"/>
    <mergeCell ref="A14:I14"/>
    <mergeCell ref="A33:E33"/>
  </mergeCells>
  <pageMargins left="0.7" right="0.7" top="0.78740157499999996" bottom="0.78740157499999996" header="0.3" footer="0.3"/>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A86A7-374B-4087-A65F-122D60B212C3}">
  <dimension ref="A1:C66"/>
  <sheetViews>
    <sheetView showGridLines="0" zoomScale="120" zoomScaleNormal="120" workbookViewId="0">
      <selection sqref="A1:C1"/>
    </sheetView>
  </sheetViews>
  <sheetFormatPr baseColWidth="10" defaultColWidth="11.453125" defaultRowHeight="14" x14ac:dyDescent="0.3"/>
  <cols>
    <col min="1" max="1" width="55.453125" style="8" customWidth="1"/>
    <col min="2" max="2" width="94.54296875" style="8" customWidth="1"/>
    <col min="3" max="3" width="43" style="8" customWidth="1"/>
    <col min="4" max="16384" width="11.453125" style="8"/>
  </cols>
  <sheetData>
    <row r="1" spans="1:3" ht="17" thickBot="1" x14ac:dyDescent="0.35">
      <c r="A1" s="212" t="s">
        <v>82</v>
      </c>
      <c r="B1" s="212"/>
      <c r="C1" s="212"/>
    </row>
    <row r="2" spans="1:3" ht="28.5" customHeight="1" thickTop="1" thickBot="1" x14ac:dyDescent="0.35">
      <c r="A2" s="18"/>
      <c r="B2" s="19" t="s">
        <v>83</v>
      </c>
      <c r="C2" s="20" t="s">
        <v>84</v>
      </c>
    </row>
    <row r="3" spans="1:3" ht="14.5" thickBot="1" x14ac:dyDescent="0.35">
      <c r="A3" s="213" t="s">
        <v>144</v>
      </c>
      <c r="B3" s="214"/>
      <c r="C3" s="215"/>
    </row>
    <row r="4" spans="1:3" ht="14.5" thickBot="1" x14ac:dyDescent="0.35">
      <c r="A4" s="21" t="s">
        <v>3</v>
      </c>
      <c r="B4" s="22" t="s">
        <v>135</v>
      </c>
      <c r="C4" s="23" t="s">
        <v>103</v>
      </c>
    </row>
    <row r="5" spans="1:3" ht="14.5" thickBot="1" x14ac:dyDescent="0.35">
      <c r="A5" s="21" t="s">
        <v>68</v>
      </c>
      <c r="B5" s="22" t="s">
        <v>136</v>
      </c>
      <c r="C5" s="24" t="s">
        <v>85</v>
      </c>
    </row>
    <row r="6" spans="1:3" ht="36" customHeight="1" thickBot="1" x14ac:dyDescent="0.35">
      <c r="A6" s="21"/>
      <c r="B6" s="25" t="s">
        <v>212</v>
      </c>
      <c r="C6" s="24"/>
    </row>
    <row r="7" spans="1:3" ht="14.5" thickBot="1" x14ac:dyDescent="0.35">
      <c r="A7" s="21" t="s">
        <v>69</v>
      </c>
      <c r="B7" s="26" t="s">
        <v>145</v>
      </c>
      <c r="C7" s="27" t="s">
        <v>86</v>
      </c>
    </row>
    <row r="8" spans="1:3" ht="14.5" thickBot="1" x14ac:dyDescent="0.35">
      <c r="A8" s="21" t="s">
        <v>70</v>
      </c>
      <c r="B8" s="26" t="s">
        <v>87</v>
      </c>
      <c r="C8" s="27" t="s">
        <v>88</v>
      </c>
    </row>
    <row r="9" spans="1:3" ht="14.5" thickBot="1" x14ac:dyDescent="0.35">
      <c r="A9" s="21" t="s">
        <v>71</v>
      </c>
      <c r="B9" s="22" t="s">
        <v>89</v>
      </c>
      <c r="C9" s="23" t="s">
        <v>90</v>
      </c>
    </row>
    <row r="10" spans="1:3" ht="14.5" thickBot="1" x14ac:dyDescent="0.35">
      <c r="A10" s="28" t="s">
        <v>74</v>
      </c>
      <c r="B10" s="29" t="s">
        <v>137</v>
      </c>
      <c r="C10" s="30" t="s">
        <v>96</v>
      </c>
    </row>
    <row r="11" spans="1:3" ht="33" customHeight="1" thickBot="1" x14ac:dyDescent="0.35">
      <c r="A11" s="28" t="s">
        <v>75</v>
      </c>
      <c r="B11" s="29" t="s">
        <v>143</v>
      </c>
      <c r="C11" s="30" t="s">
        <v>138</v>
      </c>
    </row>
    <row r="12" spans="1:3" ht="15" thickTop="1" thickBot="1" x14ac:dyDescent="0.35">
      <c r="A12" s="216" t="s">
        <v>72</v>
      </c>
      <c r="B12" s="217"/>
      <c r="C12" s="218"/>
    </row>
    <row r="13" spans="1:3" ht="15" thickTop="1" thickBot="1" x14ac:dyDescent="0.35">
      <c r="A13" s="28" t="s">
        <v>69</v>
      </c>
      <c r="B13" s="31" t="s">
        <v>131</v>
      </c>
      <c r="C13" s="32" t="s">
        <v>91</v>
      </c>
    </row>
    <row r="14" spans="1:3" ht="14.5" thickBot="1" x14ac:dyDescent="0.35">
      <c r="A14" s="21" t="s">
        <v>70</v>
      </c>
      <c r="B14" s="26" t="s">
        <v>92</v>
      </c>
      <c r="C14" s="27" t="s">
        <v>93</v>
      </c>
    </row>
    <row r="15" spans="1:3" ht="14.5" thickBot="1" x14ac:dyDescent="0.35">
      <c r="A15" s="21" t="s">
        <v>71</v>
      </c>
      <c r="B15" s="26" t="s">
        <v>94</v>
      </c>
      <c r="C15" s="27" t="s">
        <v>95</v>
      </c>
    </row>
    <row r="16" spans="1:3" ht="28.5" thickBot="1" x14ac:dyDescent="0.35">
      <c r="A16" s="21" t="s">
        <v>166</v>
      </c>
      <c r="B16" s="22" t="s">
        <v>180</v>
      </c>
      <c r="C16" s="23" t="s">
        <v>181</v>
      </c>
    </row>
    <row r="17" spans="1:3" ht="14.5" thickBot="1" x14ac:dyDescent="0.35">
      <c r="A17" s="33" t="s">
        <v>74</v>
      </c>
      <c r="B17" s="22" t="s">
        <v>139</v>
      </c>
      <c r="C17" s="27" t="s">
        <v>96</v>
      </c>
    </row>
    <row r="18" spans="1:3" ht="28.5" thickBot="1" x14ac:dyDescent="0.35">
      <c r="A18" s="33" t="s">
        <v>75</v>
      </c>
      <c r="B18" s="22" t="s">
        <v>140</v>
      </c>
      <c r="C18" s="23" t="s">
        <v>97</v>
      </c>
    </row>
    <row r="19" spans="1:3" ht="15" thickTop="1" thickBot="1" x14ac:dyDescent="0.35">
      <c r="A19" s="219" t="s">
        <v>76</v>
      </c>
      <c r="B19" s="220"/>
      <c r="C19" s="221"/>
    </row>
    <row r="20" spans="1:3" ht="14.5" thickBot="1" x14ac:dyDescent="0.35">
      <c r="A20" s="21" t="s">
        <v>77</v>
      </c>
      <c r="B20" s="26" t="s">
        <v>134</v>
      </c>
      <c r="C20" s="27" t="s">
        <v>86</v>
      </c>
    </row>
    <row r="21" spans="1:3" ht="16.5" customHeight="1" thickBot="1" x14ac:dyDescent="0.35">
      <c r="A21" s="21" t="s">
        <v>78</v>
      </c>
      <c r="B21" s="26" t="s">
        <v>132</v>
      </c>
      <c r="C21" s="34" t="s">
        <v>213</v>
      </c>
    </row>
    <row r="22" spans="1:3" ht="14.5" thickBot="1" x14ac:dyDescent="0.35">
      <c r="A22" s="35" t="s">
        <v>79</v>
      </c>
      <c r="B22" s="36" t="s">
        <v>98</v>
      </c>
      <c r="C22" s="37" t="s">
        <v>99</v>
      </c>
    </row>
    <row r="23" spans="1:3" ht="15" thickTop="1" thickBot="1" x14ac:dyDescent="0.35">
      <c r="A23" s="219" t="s">
        <v>80</v>
      </c>
      <c r="B23" s="220"/>
      <c r="C23" s="221"/>
    </row>
    <row r="24" spans="1:3" ht="329" x14ac:dyDescent="0.3">
      <c r="A24" s="38" t="s">
        <v>100</v>
      </c>
      <c r="B24" s="95" t="s">
        <v>214</v>
      </c>
      <c r="C24" s="39">
        <v>14</v>
      </c>
    </row>
    <row r="25" spans="1:3" ht="58.5" customHeight="1" thickBot="1" x14ac:dyDescent="0.35">
      <c r="A25" s="28"/>
      <c r="B25" s="40" t="s">
        <v>129</v>
      </c>
      <c r="C25" s="41"/>
    </row>
    <row r="26" spans="1:3" ht="28.5" thickBot="1" x14ac:dyDescent="0.35">
      <c r="A26" s="35" t="s">
        <v>215</v>
      </c>
      <c r="B26" s="42" t="s">
        <v>133</v>
      </c>
      <c r="C26" s="37">
        <v>124589</v>
      </c>
    </row>
    <row r="27" spans="1:3" ht="57" customHeight="1" thickTop="1" thickBot="1" x14ac:dyDescent="0.35">
      <c r="A27" s="21" t="s">
        <v>201</v>
      </c>
      <c r="B27" s="22" t="s">
        <v>217</v>
      </c>
      <c r="C27" s="43">
        <v>57789.21</v>
      </c>
    </row>
    <row r="28" spans="1:3" ht="57" customHeight="1" thickBot="1" x14ac:dyDescent="0.35">
      <c r="A28" s="44" t="s">
        <v>216</v>
      </c>
      <c r="B28" s="44" t="s">
        <v>218</v>
      </c>
      <c r="C28" s="45">
        <v>4.8680000000000001E-2</v>
      </c>
    </row>
    <row r="29" spans="1:3" s="46" customFormat="1" ht="27.5" customHeight="1" thickTop="1" thickBot="1" x14ac:dyDescent="0.35">
      <c r="A29" s="222" t="s">
        <v>235</v>
      </c>
      <c r="B29" s="222"/>
      <c r="C29" s="222"/>
    </row>
    <row r="30" spans="1:3" s="46" customFormat="1" ht="27.5" customHeight="1" thickTop="1" thickBot="1" x14ac:dyDescent="0.35">
      <c r="A30" s="47" t="s">
        <v>151</v>
      </c>
      <c r="B30" s="48"/>
      <c r="C30" s="52" t="s">
        <v>159</v>
      </c>
    </row>
    <row r="31" spans="1:3" s="46" customFormat="1" ht="29" thickTop="1" thickBot="1" x14ac:dyDescent="0.35">
      <c r="A31" s="49" t="s">
        <v>152</v>
      </c>
      <c r="B31" s="50"/>
      <c r="C31" s="52" t="s">
        <v>160</v>
      </c>
    </row>
    <row r="32" spans="1:3" s="46" customFormat="1" ht="27.5" customHeight="1" thickTop="1" thickBot="1" x14ac:dyDescent="0.35">
      <c r="A32" s="223" t="s">
        <v>219</v>
      </c>
      <c r="B32" s="224"/>
      <c r="C32" s="225"/>
    </row>
    <row r="33" spans="1:3" s="46" customFormat="1" ht="58" customHeight="1" thickTop="1" thickBot="1" x14ac:dyDescent="0.35">
      <c r="A33" s="89" t="s">
        <v>153</v>
      </c>
      <c r="B33" s="90" t="s">
        <v>220</v>
      </c>
      <c r="C33" s="51">
        <v>45017</v>
      </c>
    </row>
    <row r="34" spans="1:3" s="11" customFormat="1" ht="58" customHeight="1" thickTop="1" thickBot="1" x14ac:dyDescent="0.4">
      <c r="A34" s="89" t="s">
        <v>62</v>
      </c>
      <c r="B34" s="91" t="s">
        <v>188</v>
      </c>
      <c r="C34" s="52">
        <v>5</v>
      </c>
    </row>
    <row r="35" spans="1:3" s="11" customFormat="1" ht="58" customHeight="1" thickTop="1" thickBot="1" x14ac:dyDescent="0.4">
      <c r="A35" s="89" t="s">
        <v>154</v>
      </c>
      <c r="B35" s="90" t="s">
        <v>189</v>
      </c>
      <c r="C35" s="54">
        <v>1165.69</v>
      </c>
    </row>
    <row r="36" spans="1:3" s="11" customFormat="1" ht="58" customHeight="1" thickTop="1" thickBot="1" x14ac:dyDescent="0.4">
      <c r="A36" s="89" t="s">
        <v>155</v>
      </c>
      <c r="B36" s="90" t="s">
        <v>192</v>
      </c>
      <c r="C36" s="53">
        <v>1457.11</v>
      </c>
    </row>
    <row r="37" spans="1:3" s="46" customFormat="1" ht="27" customHeight="1" thickTop="1" thickBot="1" x14ac:dyDescent="0.35">
      <c r="A37" s="226" t="s">
        <v>221</v>
      </c>
      <c r="B37" s="224"/>
      <c r="C37" s="225"/>
    </row>
    <row r="38" spans="1:3" s="46" customFormat="1" ht="58" customHeight="1" thickTop="1" thickBot="1" x14ac:dyDescent="0.35">
      <c r="A38" s="89" t="s">
        <v>156</v>
      </c>
      <c r="B38" s="92" t="s">
        <v>222</v>
      </c>
      <c r="C38" s="51">
        <v>44652</v>
      </c>
    </row>
    <row r="39" spans="1:3" s="46" customFormat="1" ht="58" customHeight="1" thickTop="1" thickBot="1" x14ac:dyDescent="0.35">
      <c r="A39" s="89" t="s">
        <v>62</v>
      </c>
      <c r="B39" s="91" t="s">
        <v>190</v>
      </c>
      <c r="C39" s="52">
        <v>5</v>
      </c>
    </row>
    <row r="40" spans="1:3" s="46" customFormat="1" ht="15" thickTop="1" thickBot="1" x14ac:dyDescent="0.35">
      <c r="A40" s="89"/>
      <c r="B40" s="93" t="s">
        <v>163</v>
      </c>
      <c r="C40" s="52"/>
    </row>
    <row r="41" spans="1:3" s="46" customFormat="1" ht="58" customHeight="1" thickTop="1" thickBot="1" x14ac:dyDescent="0.35">
      <c r="A41" s="89" t="s">
        <v>154</v>
      </c>
      <c r="B41" s="91" t="s">
        <v>191</v>
      </c>
      <c r="C41" s="54">
        <v>1165.69</v>
      </c>
    </row>
    <row r="42" spans="1:3" s="46" customFormat="1" ht="58" customHeight="1" thickTop="1" thickBot="1" x14ac:dyDescent="0.35">
      <c r="A42" s="89" t="s">
        <v>155</v>
      </c>
      <c r="B42" s="91" t="s">
        <v>193</v>
      </c>
      <c r="C42" s="54">
        <v>1457.11</v>
      </c>
    </row>
    <row r="43" spans="1:3" s="46" customFormat="1" ht="15" thickTop="1" thickBot="1" x14ac:dyDescent="0.35">
      <c r="A43" s="89"/>
      <c r="B43" s="93" t="s">
        <v>164</v>
      </c>
      <c r="C43" s="54"/>
    </row>
    <row r="44" spans="1:3" s="46" customFormat="1" ht="58" customHeight="1" thickTop="1" thickBot="1" x14ac:dyDescent="0.35">
      <c r="A44" s="89" t="s">
        <v>154</v>
      </c>
      <c r="B44" s="91" t="s">
        <v>194</v>
      </c>
      <c r="C44" s="54">
        <v>1232.07</v>
      </c>
    </row>
    <row r="45" spans="1:3" s="46" customFormat="1" ht="58" customHeight="1" thickTop="1" thickBot="1" x14ac:dyDescent="0.35">
      <c r="A45" s="89" t="s">
        <v>155</v>
      </c>
      <c r="B45" s="91" t="s">
        <v>195</v>
      </c>
      <c r="C45" s="54">
        <v>1540.09</v>
      </c>
    </row>
    <row r="46" spans="1:3" s="46" customFormat="1" ht="58" customHeight="1" thickTop="1" thickBot="1" x14ac:dyDescent="0.35">
      <c r="A46" s="91" t="s">
        <v>157</v>
      </c>
      <c r="B46" s="91" t="s">
        <v>196</v>
      </c>
      <c r="C46" s="53">
        <v>3500</v>
      </c>
    </row>
    <row r="47" spans="1:3" s="46" customFormat="1" ht="26" customHeight="1" thickTop="1" thickBot="1" x14ac:dyDescent="0.35">
      <c r="A47" s="226" t="s">
        <v>223</v>
      </c>
      <c r="B47" s="227"/>
      <c r="C47" s="228"/>
    </row>
    <row r="48" spans="1:3" s="46" customFormat="1" ht="58" customHeight="1" thickTop="1" thickBot="1" x14ac:dyDescent="0.35">
      <c r="A48" s="47" t="s">
        <v>158</v>
      </c>
      <c r="B48" s="49" t="s">
        <v>224</v>
      </c>
      <c r="C48" s="51">
        <v>44287</v>
      </c>
    </row>
    <row r="49" spans="1:3" s="46" customFormat="1" ht="58" customHeight="1" thickTop="1" thickBot="1" x14ac:dyDescent="0.35">
      <c r="A49" s="89" t="s">
        <v>62</v>
      </c>
      <c r="B49" s="91" t="s">
        <v>197</v>
      </c>
      <c r="C49" s="52">
        <v>5</v>
      </c>
    </row>
    <row r="50" spans="1:3" s="46" customFormat="1" ht="15" thickTop="1" thickBot="1" x14ac:dyDescent="0.35">
      <c r="A50" s="89"/>
      <c r="B50" s="93" t="s">
        <v>164</v>
      </c>
      <c r="C50" s="52"/>
    </row>
    <row r="51" spans="1:3" s="46" customFormat="1" ht="58" customHeight="1" thickTop="1" thickBot="1" x14ac:dyDescent="0.35">
      <c r="A51" s="89" t="s">
        <v>154</v>
      </c>
      <c r="B51" s="91" t="s">
        <v>194</v>
      </c>
      <c r="C51" s="54">
        <v>1232.07</v>
      </c>
    </row>
    <row r="52" spans="1:3" s="46" customFormat="1" ht="58" customHeight="1" thickTop="1" thickBot="1" x14ac:dyDescent="0.35">
      <c r="A52" s="89" t="s">
        <v>155</v>
      </c>
      <c r="B52" s="91" t="s">
        <v>195</v>
      </c>
      <c r="C52" s="54">
        <v>1540.09</v>
      </c>
    </row>
    <row r="53" spans="1:3" s="46" customFormat="1" ht="15" thickTop="1" thickBot="1" x14ac:dyDescent="0.35">
      <c r="A53" s="89"/>
      <c r="B53" s="93" t="s">
        <v>165</v>
      </c>
      <c r="C53" s="54"/>
    </row>
    <row r="54" spans="1:3" s="46" customFormat="1" ht="58" customHeight="1" thickTop="1" thickBot="1" x14ac:dyDescent="0.35">
      <c r="A54" s="89" t="s">
        <v>154</v>
      </c>
      <c r="B54" s="91" t="s">
        <v>198</v>
      </c>
      <c r="C54" s="54">
        <v>1328.383</v>
      </c>
    </row>
    <row r="55" spans="1:3" s="46" customFormat="1" ht="58" customHeight="1" thickTop="1" thickBot="1" x14ac:dyDescent="0.35">
      <c r="A55" s="89" t="s">
        <v>155</v>
      </c>
      <c r="B55" s="91" t="s">
        <v>199</v>
      </c>
      <c r="C55" s="54">
        <v>1660.48</v>
      </c>
    </row>
    <row r="56" spans="1:3" s="46" customFormat="1" ht="58" customHeight="1" thickTop="1" thickBot="1" x14ac:dyDescent="0.35">
      <c r="A56" s="91" t="s">
        <v>157</v>
      </c>
      <c r="B56" s="91" t="s">
        <v>196</v>
      </c>
      <c r="C56" s="53">
        <v>3500</v>
      </c>
    </row>
    <row r="57" spans="1:3" s="46" customFormat="1" ht="27" customHeight="1" thickTop="1" thickBot="1" x14ac:dyDescent="0.35">
      <c r="A57" s="226" t="s">
        <v>233</v>
      </c>
      <c r="B57" s="227"/>
      <c r="C57" s="228"/>
    </row>
    <row r="58" spans="1:3" ht="58" customHeight="1" thickTop="1" thickBot="1" x14ac:dyDescent="0.35">
      <c r="A58" s="47" t="s">
        <v>158</v>
      </c>
      <c r="B58" s="49" t="s">
        <v>234</v>
      </c>
      <c r="C58" s="51">
        <v>43922</v>
      </c>
    </row>
    <row r="59" spans="1:3" ht="58" customHeight="1" thickTop="1" thickBot="1" x14ac:dyDescent="0.35">
      <c r="A59" s="89" t="s">
        <v>62</v>
      </c>
      <c r="B59" s="91" t="s">
        <v>197</v>
      </c>
      <c r="C59" s="52">
        <v>5</v>
      </c>
    </row>
    <row r="60" spans="1:3" ht="15" thickTop="1" thickBot="1" x14ac:dyDescent="0.35">
      <c r="A60" s="89"/>
      <c r="B60" s="93" t="s">
        <v>165</v>
      </c>
      <c r="C60" s="54"/>
    </row>
    <row r="61" spans="1:3" ht="58" customHeight="1" thickTop="1" thickBot="1" x14ac:dyDescent="0.35">
      <c r="A61" s="89" t="s">
        <v>154</v>
      </c>
      <c r="B61" s="91" t="s">
        <v>198</v>
      </c>
      <c r="C61" s="54">
        <v>1328.383</v>
      </c>
    </row>
    <row r="62" spans="1:3" ht="58" customHeight="1" thickTop="1" thickBot="1" x14ac:dyDescent="0.35">
      <c r="A62" s="89" t="s">
        <v>155</v>
      </c>
      <c r="B62" s="91" t="s">
        <v>199</v>
      </c>
      <c r="C62" s="54">
        <v>1660.48</v>
      </c>
    </row>
    <row r="63" spans="1:3" ht="58" customHeight="1" thickTop="1" thickBot="1" x14ac:dyDescent="0.35">
      <c r="A63" s="91" t="s">
        <v>157</v>
      </c>
      <c r="B63" s="91" t="s">
        <v>196</v>
      </c>
      <c r="C63" s="53">
        <v>3500</v>
      </c>
    </row>
    <row r="64" spans="1:3" ht="27.5" customHeight="1" thickTop="1" thickBot="1" x14ac:dyDescent="0.35">
      <c r="A64" s="206" t="s">
        <v>101</v>
      </c>
      <c r="B64" s="207"/>
      <c r="C64" s="208"/>
    </row>
    <row r="65" spans="1:3" ht="162.5" customHeight="1" thickTop="1" thickBot="1" x14ac:dyDescent="0.35">
      <c r="A65" s="209" t="s">
        <v>175</v>
      </c>
      <c r="B65" s="210"/>
      <c r="C65" s="211"/>
    </row>
    <row r="66" spans="1:3" ht="14.5" thickTop="1" x14ac:dyDescent="0.3"/>
  </sheetData>
  <sheetProtection algorithmName="SHA-512" hashValue="ng537MagvAQXTmEW3wN567eQW+l+Ra+aCebpjtkYktGZGFVSuKgPoXJ+VPj4wOdsz4OL702k8U6V1AhjBDmfWg==" saltValue="0xFBrvoGwDq2eSBLwtmPZQ==" spinCount="100000" sheet="1" objects="1" scenarios="1"/>
  <mergeCells count="12">
    <mergeCell ref="A64:C64"/>
    <mergeCell ref="A65:C65"/>
    <mergeCell ref="A1:C1"/>
    <mergeCell ref="A3:C3"/>
    <mergeCell ref="A12:C12"/>
    <mergeCell ref="A19:C19"/>
    <mergeCell ref="A23:C23"/>
    <mergeCell ref="A29:C29"/>
    <mergeCell ref="A32:C32"/>
    <mergeCell ref="A37:C37"/>
    <mergeCell ref="A47:C47"/>
    <mergeCell ref="A57:C57"/>
  </mergeCells>
  <pageMargins left="0.7" right="0.7" top="0.78740157499999996" bottom="0.78740157499999996" header="0.3" footer="0.3"/>
  <pageSetup paperSize="9" scale="49" orientation="landscape" r:id="rId1"/>
  <rowBreaks count="2" manualBreakCount="2">
    <brk id="22" max="16383" man="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E336C-AB0E-40E3-B2C6-8A4A8A4B9816}">
  <sheetPr>
    <tabColor theme="9" tint="-0.249977111117893"/>
  </sheetPr>
  <dimension ref="A1:F28"/>
  <sheetViews>
    <sheetView showGridLines="0" zoomScale="140" zoomScaleNormal="140" workbookViewId="0"/>
  </sheetViews>
  <sheetFormatPr baseColWidth="10" defaultRowHeight="14.5" x14ac:dyDescent="0.35"/>
  <cols>
    <col min="1" max="1" width="62.26953125" style="10" customWidth="1"/>
    <col min="2" max="2" width="24.1796875" style="10" bestFit="1" customWidth="1"/>
    <col min="3" max="3" width="18.453125" style="10" bestFit="1" customWidth="1"/>
    <col min="4" max="16384" width="10.90625" style="10"/>
  </cols>
  <sheetData>
    <row r="1" spans="1:6" ht="18.5" x14ac:dyDescent="0.45">
      <c r="A1" s="100" t="s">
        <v>104</v>
      </c>
    </row>
    <row r="2" spans="1:6" ht="51" customHeight="1" x14ac:dyDescent="0.35">
      <c r="A2" s="229" t="s">
        <v>105</v>
      </c>
      <c r="B2" s="229"/>
      <c r="C2" s="229"/>
      <c r="D2" s="101"/>
      <c r="E2" s="101"/>
      <c r="F2" s="101"/>
    </row>
    <row r="3" spans="1:6" ht="10" customHeight="1" x14ac:dyDescent="0.35">
      <c r="A3" s="102"/>
      <c r="B3" s="102"/>
      <c r="C3" s="102"/>
      <c r="D3" s="102"/>
      <c r="E3" s="102"/>
      <c r="F3" s="102"/>
    </row>
    <row r="4" spans="1:6" ht="54" customHeight="1" x14ac:dyDescent="0.35">
      <c r="A4" s="230" t="s">
        <v>230</v>
      </c>
      <c r="B4" s="230"/>
      <c r="C4" s="230"/>
      <c r="D4" s="103"/>
      <c r="E4" s="103"/>
      <c r="F4" s="103"/>
    </row>
    <row r="6" spans="1:6" x14ac:dyDescent="0.35">
      <c r="A6" s="104" t="s">
        <v>106</v>
      </c>
    </row>
    <row r="7" spans="1:6" ht="15" thickBot="1" x14ac:dyDescent="0.4"/>
    <row r="8" spans="1:6" ht="15" thickBot="1" x14ac:dyDescent="0.4">
      <c r="A8" s="105" t="s">
        <v>107</v>
      </c>
      <c r="B8" s="105" t="s">
        <v>108</v>
      </c>
    </row>
    <row r="9" spans="1:6" ht="15" thickBot="1" x14ac:dyDescent="0.4">
      <c r="A9" s="106" t="s">
        <v>109</v>
      </c>
      <c r="B9" s="106">
        <v>11.8</v>
      </c>
    </row>
    <row r="10" spans="1:6" ht="15" thickBot="1" x14ac:dyDescent="0.4">
      <c r="A10" s="106" t="s">
        <v>110</v>
      </c>
      <c r="B10" s="106">
        <v>-1.8</v>
      </c>
    </row>
    <row r="11" spans="1:6" ht="15" thickBot="1" x14ac:dyDescent="0.4">
      <c r="A11" s="106" t="s">
        <v>111</v>
      </c>
      <c r="B11" s="106">
        <v>10</v>
      </c>
    </row>
    <row r="12" spans="1:6" ht="15" thickBot="1" x14ac:dyDescent="0.4">
      <c r="A12" s="106" t="s">
        <v>112</v>
      </c>
      <c r="B12" s="106">
        <v>3.34</v>
      </c>
    </row>
    <row r="13" spans="1:6" ht="15" thickBot="1" x14ac:dyDescent="0.4">
      <c r="A13" s="106" t="s">
        <v>113</v>
      </c>
      <c r="B13" s="106">
        <v>13.34</v>
      </c>
    </row>
    <row r="15" spans="1:6" ht="46.5" customHeight="1" x14ac:dyDescent="0.35">
      <c r="A15" s="231" t="s">
        <v>114</v>
      </c>
      <c r="B15" s="231"/>
      <c r="C15" s="231"/>
      <c r="D15" s="103"/>
      <c r="E15" s="103"/>
      <c r="F15" s="103"/>
    </row>
    <row r="16" spans="1:6" ht="10" customHeight="1" x14ac:dyDescent="0.35">
      <c r="A16" s="107"/>
      <c r="B16" s="107"/>
      <c r="C16" s="107"/>
      <c r="D16" s="107"/>
      <c r="E16" s="107"/>
      <c r="F16" s="107"/>
    </row>
    <row r="17" spans="1:4" x14ac:dyDescent="0.35">
      <c r="A17" s="104" t="s">
        <v>115</v>
      </c>
    </row>
    <row r="18" spans="1:4" ht="15" thickBot="1" x14ac:dyDescent="0.4"/>
    <row r="19" spans="1:4" ht="15" thickBot="1" x14ac:dyDescent="0.4">
      <c r="A19" s="106"/>
      <c r="B19" s="108"/>
      <c r="C19" s="108" t="s">
        <v>116</v>
      </c>
    </row>
    <row r="20" spans="1:4" ht="15" thickBot="1" x14ac:dyDescent="0.4">
      <c r="A20" s="106" t="s">
        <v>117</v>
      </c>
      <c r="B20" s="109">
        <v>550000</v>
      </c>
      <c r="C20" s="110">
        <v>0.47410000000000002</v>
      </c>
      <c r="D20" s="111"/>
    </row>
    <row r="21" spans="1:4" ht="15" thickBot="1" x14ac:dyDescent="0.4">
      <c r="A21" s="106" t="s">
        <v>130</v>
      </c>
      <c r="B21" s="109">
        <v>610000</v>
      </c>
      <c r="C21" s="110">
        <v>0.52590000000000003</v>
      </c>
      <c r="D21" s="111"/>
    </row>
    <row r="22" spans="1:4" ht="15" thickBot="1" x14ac:dyDescent="0.4">
      <c r="A22" s="106" t="s">
        <v>118</v>
      </c>
      <c r="B22" s="109">
        <v>1160000</v>
      </c>
      <c r="C22" s="110">
        <v>1</v>
      </c>
      <c r="D22" s="111"/>
    </row>
    <row r="23" spans="1:4" ht="15" thickBot="1" x14ac:dyDescent="0.4">
      <c r="A23" s="106"/>
      <c r="B23" s="108"/>
      <c r="C23" s="106"/>
    </row>
    <row r="24" spans="1:4" ht="15" thickBot="1" x14ac:dyDescent="0.4">
      <c r="A24" s="106" t="s">
        <v>232</v>
      </c>
      <c r="B24" s="108" t="s">
        <v>119</v>
      </c>
      <c r="C24" s="106"/>
    </row>
    <row r="25" spans="1:4" ht="15" thickBot="1" x14ac:dyDescent="0.4">
      <c r="A25" s="106"/>
      <c r="B25" s="108" t="s">
        <v>120</v>
      </c>
      <c r="C25" s="106"/>
    </row>
    <row r="26" spans="1:4" ht="15" thickBot="1" x14ac:dyDescent="0.4">
      <c r="A26" s="106" t="s">
        <v>121</v>
      </c>
      <c r="B26" s="110">
        <v>0.52590000000000003</v>
      </c>
      <c r="C26" s="106"/>
    </row>
    <row r="27" spans="1:4" ht="15" thickBot="1" x14ac:dyDescent="0.4">
      <c r="A27" s="106"/>
      <c r="B27" s="108" t="s">
        <v>122</v>
      </c>
      <c r="C27" s="106"/>
    </row>
    <row r="28" spans="1:4" ht="58.5" thickBot="1" x14ac:dyDescent="0.4">
      <c r="A28" s="112" t="s">
        <v>231</v>
      </c>
      <c r="B28" s="113" t="s">
        <v>123</v>
      </c>
      <c r="C28" s="106"/>
    </row>
  </sheetData>
  <sheetProtection algorithmName="SHA-512" hashValue="VBM3clkmTsSFqPUq36GlB+9Xqu1DvNDey1rZrddz24ff6eMe/G1I+BvTZAN/nm35qHgy5z4Fil/JcNcHC7spOg==" saltValue="NFk/nv0VE3lMGOhVdHg+Bw==" spinCount="100000" sheet="1" objects="1" scenarios="1"/>
  <mergeCells count="3">
    <mergeCell ref="A2:C2"/>
    <mergeCell ref="A4:C4"/>
    <mergeCell ref="A15:C15"/>
  </mergeCells>
  <pageMargins left="0.7" right="0.7" top="0.78740157499999996" bottom="0.78740157499999996" header="0.3" footer="0.3"/>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A58"/>
  <sheetViews>
    <sheetView topLeftCell="A2" workbookViewId="0">
      <selection activeCell="A12" sqref="A12:A31"/>
    </sheetView>
  </sheetViews>
  <sheetFormatPr baseColWidth="10" defaultColWidth="11.453125" defaultRowHeight="11.5" x14ac:dyDescent="0.25"/>
  <cols>
    <col min="1" max="1" width="43.1796875" style="3" bestFit="1" customWidth="1"/>
    <col min="2" max="16384" width="11.453125" style="3"/>
  </cols>
  <sheetData>
    <row r="1" spans="1:1" x14ac:dyDescent="0.25">
      <c r="A1" s="1" t="s">
        <v>43</v>
      </c>
    </row>
    <row r="2" spans="1:1" ht="12" x14ac:dyDescent="0.3">
      <c r="A2" s="2" t="s">
        <v>44</v>
      </c>
    </row>
    <row r="3" spans="1:1" ht="12" x14ac:dyDescent="0.3">
      <c r="A3" s="2" t="s">
        <v>45</v>
      </c>
    </row>
    <row r="4" spans="1:1" ht="12" x14ac:dyDescent="0.3">
      <c r="A4" s="2" t="s">
        <v>46</v>
      </c>
    </row>
    <row r="6" spans="1:1" x14ac:dyDescent="0.25">
      <c r="A6" s="1" t="s">
        <v>10</v>
      </c>
    </row>
    <row r="7" spans="1:1" ht="12" x14ac:dyDescent="0.3">
      <c r="A7" s="2" t="s">
        <v>11</v>
      </c>
    </row>
    <row r="8" spans="1:1" ht="12" x14ac:dyDescent="0.3">
      <c r="A8" s="2" t="s">
        <v>12</v>
      </c>
    </row>
    <row r="9" spans="1:1" ht="12" x14ac:dyDescent="0.3">
      <c r="A9" s="2" t="s">
        <v>13</v>
      </c>
    </row>
    <row r="10" spans="1:1" ht="12" x14ac:dyDescent="0.3">
      <c r="A10" s="2" t="s">
        <v>14</v>
      </c>
    </row>
    <row r="12" spans="1:1" ht="12" x14ac:dyDescent="0.25">
      <c r="A12" s="4" t="s">
        <v>15</v>
      </c>
    </row>
    <row r="13" spans="1:1" ht="12" x14ac:dyDescent="0.3">
      <c r="A13" s="2" t="s">
        <v>16</v>
      </c>
    </row>
    <row r="14" spans="1:1" ht="12" x14ac:dyDescent="0.3">
      <c r="A14" s="2" t="s">
        <v>17</v>
      </c>
    </row>
    <row r="15" spans="1:1" ht="12" x14ac:dyDescent="0.3">
      <c r="A15" s="2" t="s">
        <v>7</v>
      </c>
    </row>
    <row r="16" spans="1:1" ht="12" x14ac:dyDescent="0.3">
      <c r="A16" s="2" t="s">
        <v>18</v>
      </c>
    </row>
    <row r="17" spans="1:1" ht="12" x14ac:dyDescent="0.3">
      <c r="A17" s="2" t="s">
        <v>9</v>
      </c>
    </row>
    <row r="18" spans="1:1" ht="12" x14ac:dyDescent="0.3">
      <c r="A18" s="2" t="s">
        <v>8</v>
      </c>
    </row>
    <row r="19" spans="1:1" ht="12" x14ac:dyDescent="0.3">
      <c r="A19" s="2" t="s">
        <v>19</v>
      </c>
    </row>
    <row r="20" spans="1:1" ht="12" x14ac:dyDescent="0.3">
      <c r="A20" s="2" t="s">
        <v>20</v>
      </c>
    </row>
    <row r="21" spans="1:1" ht="12" x14ac:dyDescent="0.3">
      <c r="A21" s="2" t="s">
        <v>21</v>
      </c>
    </row>
    <row r="22" spans="1:1" ht="12" x14ac:dyDescent="0.3">
      <c r="A22" s="2" t="s">
        <v>22</v>
      </c>
    </row>
    <row r="23" spans="1:1" ht="12" x14ac:dyDescent="0.3">
      <c r="A23" s="2" t="s">
        <v>23</v>
      </c>
    </row>
    <row r="24" spans="1:1" ht="12" x14ac:dyDescent="0.3">
      <c r="A24" s="2" t="s">
        <v>24</v>
      </c>
    </row>
    <row r="25" spans="1:1" ht="12" x14ac:dyDescent="0.3">
      <c r="A25" s="2" t="s">
        <v>25</v>
      </c>
    </row>
    <row r="26" spans="1:1" ht="12" x14ac:dyDescent="0.3">
      <c r="A26" s="2" t="s">
        <v>26</v>
      </c>
    </row>
    <row r="27" spans="1:1" ht="12" x14ac:dyDescent="0.3">
      <c r="A27" s="2" t="s">
        <v>27</v>
      </c>
    </row>
    <row r="28" spans="1:1" ht="12" x14ac:dyDescent="0.3">
      <c r="A28" s="2" t="s">
        <v>28</v>
      </c>
    </row>
    <row r="29" spans="1:1" ht="12" x14ac:dyDescent="0.3">
      <c r="A29" s="2" t="s">
        <v>29</v>
      </c>
    </row>
    <row r="30" spans="1:1" ht="12" x14ac:dyDescent="0.3">
      <c r="A30" s="2" t="s">
        <v>30</v>
      </c>
    </row>
    <row r="31" spans="1:1" ht="12" x14ac:dyDescent="0.3">
      <c r="A31" s="2" t="s">
        <v>31</v>
      </c>
    </row>
    <row r="33" spans="1:1" ht="12" x14ac:dyDescent="0.25">
      <c r="A33" s="4" t="s">
        <v>4</v>
      </c>
    </row>
    <row r="34" spans="1:1" ht="12" x14ac:dyDescent="0.3">
      <c r="A34" s="2" t="s">
        <v>32</v>
      </c>
    </row>
    <row r="35" spans="1:1" ht="12" x14ac:dyDescent="0.3">
      <c r="A35" s="2" t="s">
        <v>5</v>
      </c>
    </row>
    <row r="36" spans="1:1" ht="12" x14ac:dyDescent="0.3">
      <c r="A36" s="2" t="s">
        <v>6</v>
      </c>
    </row>
    <row r="38" spans="1:1" ht="12" x14ac:dyDescent="0.25">
      <c r="A38" s="4" t="s">
        <v>33</v>
      </c>
    </row>
    <row r="39" spans="1:1" x14ac:dyDescent="0.25">
      <c r="A39" s="3" t="s">
        <v>34</v>
      </c>
    </row>
    <row r="40" spans="1:1" x14ac:dyDescent="0.25">
      <c r="A40" s="3" t="s">
        <v>35</v>
      </c>
    </row>
    <row r="41" spans="1:1" ht="12" x14ac:dyDescent="0.25">
      <c r="A41" s="6" t="s">
        <v>36</v>
      </c>
    </row>
    <row r="42" spans="1:1" ht="12" x14ac:dyDescent="0.25">
      <c r="A42" s="6"/>
    </row>
    <row r="43" spans="1:1" x14ac:dyDescent="0.25">
      <c r="A43" s="5" t="s">
        <v>37</v>
      </c>
    </row>
    <row r="44" spans="1:1" x14ac:dyDescent="0.25">
      <c r="A44" s="5" t="s">
        <v>38</v>
      </c>
    </row>
    <row r="45" spans="1:1" x14ac:dyDescent="0.25">
      <c r="A45" s="5"/>
    </row>
    <row r="46" spans="1:1" ht="12" x14ac:dyDescent="0.25">
      <c r="A46" s="6" t="s">
        <v>39</v>
      </c>
    </row>
    <row r="47" spans="1:1" ht="12" x14ac:dyDescent="0.25">
      <c r="A47" s="6"/>
    </row>
    <row r="48" spans="1:1" x14ac:dyDescent="0.25">
      <c r="A48" s="5" t="s">
        <v>40</v>
      </c>
    </row>
    <row r="49" spans="1:1" x14ac:dyDescent="0.25">
      <c r="A49" s="5" t="s">
        <v>41</v>
      </c>
    </row>
    <row r="50" spans="1:1" x14ac:dyDescent="0.25">
      <c r="A50" s="5" t="s">
        <v>42</v>
      </c>
    </row>
    <row r="51" spans="1:1" x14ac:dyDescent="0.25">
      <c r="A51" s="5"/>
    </row>
    <row r="52" spans="1:1" ht="12" x14ac:dyDescent="0.25">
      <c r="A52" s="6" t="s">
        <v>48</v>
      </c>
    </row>
    <row r="53" spans="1:1" ht="12" x14ac:dyDescent="0.25">
      <c r="A53" s="6"/>
    </row>
    <row r="54" spans="1:1" x14ac:dyDescent="0.25">
      <c r="A54" s="5" t="s">
        <v>49</v>
      </c>
    </row>
    <row r="55" spans="1:1" x14ac:dyDescent="0.25">
      <c r="A55" s="5" t="s">
        <v>51</v>
      </c>
    </row>
    <row r="56" spans="1:1" x14ac:dyDescent="0.25">
      <c r="A56" s="5" t="s">
        <v>52</v>
      </c>
    </row>
    <row r="57" spans="1:1" x14ac:dyDescent="0.25">
      <c r="A57" s="5" t="s">
        <v>50</v>
      </c>
    </row>
    <row r="58" spans="1:1" x14ac:dyDescent="0.25">
      <c r="A58" s="5"/>
    </row>
  </sheetData>
  <dataValidations count="1">
    <dataValidation allowBlank="1" showInputMessage="1" showErrorMessage="1" promptTitle="Rechtsform" sqref="A12:A31" xr:uid="{00000000-0002-0000-0500-000000000000}"/>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(1) Stammdaten</vt:lpstr>
      <vt:lpstr>(2) Angaben Auszubildende</vt:lpstr>
      <vt:lpstr>(3) Einverständniserklärung</vt:lpstr>
      <vt:lpstr>(4) Ausfüllhinweise</vt:lpstr>
      <vt:lpstr>(5) Merkblatt</vt:lpstr>
      <vt:lpstr>Drop Down</vt:lpstr>
      <vt:lpstr>'(3) Einverständniserklärung'!Druckbereich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Plikat</dc:creator>
  <cp:lastModifiedBy>VPN</cp:lastModifiedBy>
  <cp:lastPrinted>2022-06-03T05:18:59Z</cp:lastPrinted>
  <dcterms:created xsi:type="dcterms:W3CDTF">2019-07-05T04:10:45Z</dcterms:created>
  <dcterms:modified xsi:type="dcterms:W3CDTF">2022-06-03T05:19:07Z</dcterms:modified>
</cp:coreProperties>
</file>